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05"/>
  </bookViews>
  <sheets>
    <sheet name="01,06" sheetId="1" r:id="rId1"/>
    <sheet name="02,06" sheetId="2" r:id="rId2"/>
    <sheet name="03,06" sheetId="3" r:id="rId3"/>
    <sheet name="04,06" sheetId="4" r:id="rId4"/>
    <sheet name="05,06" sheetId="5" r:id="rId5"/>
    <sheet name="07,06" sheetId="6" r:id="rId6"/>
    <sheet name="08,06" sheetId="7" r:id="rId7"/>
    <sheet name="09,06" sheetId="8" r:id="rId8"/>
    <sheet name="10,06" sheetId="9" r:id="rId9"/>
    <sheet name="11,06" sheetId="10" r:id="rId10"/>
    <sheet name="14,06" sheetId="11" r:id="rId11"/>
    <sheet name="15,06" sheetId="12" r:id="rId12"/>
    <sheet name="16,06" sheetId="13" r:id="rId13"/>
    <sheet name="17,06" sheetId="14" r:id="rId14"/>
    <sheet name="18,06" sheetId="15" r:id="rId15"/>
    <sheet name="19,06" sheetId="16" r:id="rId16"/>
    <sheet name="21,06" sheetId="17" r:id="rId17"/>
    <sheet name="22,06" sheetId="18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8" l="1"/>
  <c r="E20" i="17"/>
  <c r="E20" i="16"/>
  <c r="E20" i="15"/>
  <c r="E20" i="14"/>
  <c r="E20" i="13"/>
  <c r="E20" i="12"/>
  <c r="E20" i="11"/>
  <c r="E20" i="10"/>
  <c r="E20" i="9" l="1"/>
  <c r="E20" i="8"/>
  <c r="E20" i="7"/>
  <c r="E20" i="5"/>
  <c r="E20" i="4"/>
  <c r="E20" i="3"/>
  <c r="E20" i="2"/>
  <c r="E20" i="1"/>
  <c r="J19" i="6" l="1"/>
  <c r="I19" i="6"/>
  <c r="H19" i="6"/>
  <c r="G19" i="6"/>
  <c r="J20" i="18"/>
  <c r="I20" i="18"/>
  <c r="H20" i="18"/>
  <c r="G20" i="18"/>
  <c r="J20" i="17"/>
  <c r="I20" i="17"/>
  <c r="H20" i="17"/>
  <c r="G20" i="17"/>
  <c r="J20" i="16"/>
  <c r="I20" i="16"/>
  <c r="H20" i="16"/>
  <c r="G20" i="16"/>
  <c r="J20" i="15"/>
  <c r="I20" i="15"/>
  <c r="H20" i="15"/>
  <c r="G20" i="15"/>
  <c r="J20" i="14"/>
  <c r="I20" i="14"/>
  <c r="H20" i="14"/>
  <c r="G20" i="14"/>
  <c r="J20" i="13"/>
  <c r="I20" i="13"/>
  <c r="H20" i="13"/>
  <c r="G20" i="13"/>
  <c r="J20" i="12"/>
  <c r="I20" i="12"/>
  <c r="H20" i="12"/>
  <c r="G20" i="12"/>
  <c r="J20" i="11"/>
  <c r="I20" i="11"/>
  <c r="H20" i="11"/>
  <c r="G20" i="11"/>
  <c r="J20" i="10"/>
  <c r="I20" i="10"/>
  <c r="H20" i="10"/>
  <c r="G20" i="10"/>
  <c r="J20" i="9"/>
  <c r="I20" i="9"/>
  <c r="H20" i="9"/>
  <c r="G20" i="9"/>
  <c r="J20" i="8"/>
  <c r="I20" i="8"/>
  <c r="H20" i="8"/>
  <c r="G20" i="8"/>
  <c r="J20" i="7"/>
  <c r="I20" i="7"/>
  <c r="H20" i="7"/>
  <c r="G20" i="7"/>
  <c r="J20" i="5"/>
  <c r="I20" i="5"/>
  <c r="H20" i="5"/>
  <c r="G20" i="5"/>
  <c r="J20" i="4"/>
  <c r="I20" i="4"/>
  <c r="H20" i="4"/>
  <c r="G20" i="4"/>
  <c r="J20" i="3"/>
  <c r="I20" i="3"/>
  <c r="H20" i="3"/>
  <c r="G20" i="3"/>
  <c r="J20" i="2" l="1"/>
  <c r="I20" i="2"/>
  <c r="H20" i="2"/>
  <c r="G20" i="2"/>
  <c r="J20" i="1" l="1"/>
  <c r="I20" i="1"/>
  <c r="H20" i="1"/>
  <c r="G20" i="1"/>
</calcChain>
</file>

<file path=xl/sharedStrings.xml><?xml version="1.0" encoding="utf-8"?>
<sst xmlns="http://schemas.openxmlformats.org/spreadsheetml/2006/main" count="869" uniqueCount="170">
  <si>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</si>
  <si>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</si>
  <si>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</si>
  <si>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</si>
  <si>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</si>
  <si>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</si>
  <si>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</si>
  <si>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</si>
  <si>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</si>
  <si>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</si>
  <si>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</si>
  <si>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</si>
  <si>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</si>
  <si>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</si>
  <si>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</si>
  <si>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</si>
  <si>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</si>
  <si>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</si>
  <si>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</si>
  <si>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</si>
  <si>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</si>
  <si>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</si>
  <si>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</si>
  <si>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</si>
  <si>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</si>
  <si>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</si>
  <si>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</si>
  <si>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</si>
  <si>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Яблоко</t>
  </si>
  <si>
    <t>МКОУ СОШ № 9 с.Родниковского</t>
  </si>
  <si>
    <t>Капуста тушенная</t>
  </si>
  <si>
    <t>Хлеб пшеничный</t>
  </si>
  <si>
    <t>Чай с лимоном</t>
  </si>
  <si>
    <t>377/2005</t>
  </si>
  <si>
    <t>07,06,21</t>
  </si>
  <si>
    <t>Каша вязкая молочная из рисовой крупы с сахаром и маслом</t>
  </si>
  <si>
    <t>174/2005</t>
  </si>
  <si>
    <t>200/10/10</t>
  </si>
  <si>
    <t>Бутерброд с сыром</t>
  </si>
  <si>
    <t>3\2005</t>
  </si>
  <si>
    <t>1/30/5/15</t>
  </si>
  <si>
    <t>Чай с сахаром</t>
  </si>
  <si>
    <t>Печенье промышленное</t>
  </si>
  <si>
    <t>г\п</t>
  </si>
  <si>
    <t>Банан</t>
  </si>
  <si>
    <t>82/2005</t>
  </si>
  <si>
    <t>Борщ с капустой и картофелем со сметаной</t>
  </si>
  <si>
    <t>250/10</t>
  </si>
  <si>
    <t>619/2009</t>
  </si>
  <si>
    <t>Тефтели с соусом красным основным</t>
  </si>
  <si>
    <t>90/40</t>
  </si>
  <si>
    <t>309/2005</t>
  </si>
  <si>
    <t>Макаронные изделия отварные</t>
  </si>
  <si>
    <t>Компот из смеси сухофруктов</t>
  </si>
  <si>
    <t>868/2009</t>
  </si>
  <si>
    <t>01.06.21</t>
  </si>
  <si>
    <t>Каша вязкая манная с маслом и сахаром</t>
  </si>
  <si>
    <t>200\10\10</t>
  </si>
  <si>
    <t>268/348</t>
  </si>
  <si>
    <t>Котлета из говядины с соусом томатным</t>
  </si>
  <si>
    <t>90/20</t>
  </si>
  <si>
    <t>302/2005</t>
  </si>
  <si>
    <t>Каша рассыпчатая гречневая</t>
  </si>
  <si>
    <t>75/2005</t>
  </si>
  <si>
    <t>Икра кабачковая</t>
  </si>
  <si>
    <t>30\5\15</t>
  </si>
  <si>
    <t>02.06.21</t>
  </si>
  <si>
    <t>Оладьи с повидлом</t>
  </si>
  <si>
    <t>400/401</t>
  </si>
  <si>
    <t>378/2011</t>
  </si>
  <si>
    <t>Чай с молоком</t>
  </si>
  <si>
    <t>150/20</t>
  </si>
  <si>
    <t>103/2005</t>
  </si>
  <si>
    <t xml:space="preserve">Суп картофельный с макаронными изделиями </t>
  </si>
  <si>
    <t>290/333/20</t>
  </si>
  <si>
    <t>Птица(филе) тушенная в соусе сметанном с томатом и луком</t>
  </si>
  <si>
    <t>312/2005</t>
  </si>
  <si>
    <t>Пюре картофельное</t>
  </si>
  <si>
    <t>овощи</t>
  </si>
  <si>
    <t>Огурец свежий</t>
  </si>
  <si>
    <t>Хлеб ржаной</t>
  </si>
  <si>
    <t>Компот из свежих плодов</t>
  </si>
  <si>
    <t>03.06.21</t>
  </si>
  <si>
    <t>Бутерброд с повидлом</t>
  </si>
  <si>
    <t>30\5/20</t>
  </si>
  <si>
    <t>суп картофельный с бобовыми</t>
  </si>
  <si>
    <t>Котлета рубленная из птицы с соусом томатным</t>
  </si>
  <si>
    <t>249/348</t>
  </si>
  <si>
    <t>102/2011</t>
  </si>
  <si>
    <t>90\20</t>
  </si>
  <si>
    <t>358/2005</t>
  </si>
  <si>
    <t>Кисель из сока плодового</t>
  </si>
  <si>
    <t>омлет с зеленым горошком</t>
  </si>
  <si>
    <t>8\2005</t>
  </si>
  <si>
    <t>Бутерброд с маслом</t>
  </si>
  <si>
    <t>30\10</t>
  </si>
  <si>
    <t>Сыр порциями</t>
  </si>
  <si>
    <t>04.06.21</t>
  </si>
  <si>
    <t>379/2005</t>
  </si>
  <si>
    <t>Кофейный напиток с молоком</t>
  </si>
  <si>
    <t>88\2005</t>
  </si>
  <si>
    <t>Щи из свежей капусты с картофелем и сметаной</t>
  </si>
  <si>
    <t>250\10</t>
  </si>
  <si>
    <t>291\2005</t>
  </si>
  <si>
    <t>Плов из птицы</t>
  </si>
  <si>
    <t>90/115</t>
  </si>
  <si>
    <t>Мороженое</t>
  </si>
  <si>
    <t>05.06.21</t>
  </si>
  <si>
    <t>Макароны с сыром</t>
  </si>
  <si>
    <t>415/2009</t>
  </si>
  <si>
    <t>Йогурт</t>
  </si>
  <si>
    <t>80/2014</t>
  </si>
  <si>
    <t>Суп картофельный с крупой</t>
  </si>
  <si>
    <t>289/2011</t>
  </si>
  <si>
    <t>Рагу из птицы (филе)</t>
  </si>
  <si>
    <t>399/2014</t>
  </si>
  <si>
    <t>Сок фруктовый</t>
  </si>
  <si>
    <t>Омлет натуральный с маслом</t>
  </si>
  <si>
    <t>106/5</t>
  </si>
  <si>
    <t>Какао с молоком</t>
  </si>
  <si>
    <t>Суп картофельный с клецками</t>
  </si>
  <si>
    <t>Рыба тушенная в томате с овощами</t>
  </si>
  <si>
    <t>Запеканка рисовая с творогом с молоком сгущенным</t>
  </si>
  <si>
    <t>150/30</t>
  </si>
  <si>
    <t>Суп картофельный с бобовыми</t>
  </si>
  <si>
    <t>294/348</t>
  </si>
  <si>
    <t>Биточки рубленные из птицы с соусом томатным</t>
  </si>
  <si>
    <t>303/2011</t>
  </si>
  <si>
    <t>Каша вязкая из пшеничной крупы с маслом</t>
  </si>
  <si>
    <t>Помидоры свежие</t>
  </si>
  <si>
    <t>372/2014</t>
  </si>
  <si>
    <t>09.06.21</t>
  </si>
  <si>
    <t>08.06.21</t>
  </si>
  <si>
    <t>10.06.21</t>
  </si>
  <si>
    <t>Каша вязкая молочная из овсяных хлопьев "Геркулес" с маслом и сахаром</t>
  </si>
  <si>
    <t>Цыпленок бройлер отварной с маслом сливочным</t>
  </si>
  <si>
    <t>Макронные изделия отварные</t>
  </si>
  <si>
    <t>11.06.21</t>
  </si>
  <si>
    <t>14.06.21</t>
  </si>
  <si>
    <t>15.06.21</t>
  </si>
  <si>
    <t>16.06.21</t>
  </si>
  <si>
    <t>17.06.21</t>
  </si>
  <si>
    <t>18.06.21</t>
  </si>
  <si>
    <t>19.06.21</t>
  </si>
  <si>
    <t>21.06.21</t>
  </si>
  <si>
    <t>22.06.21</t>
  </si>
  <si>
    <t>224/2005</t>
  </si>
  <si>
    <t>Запеканка из творога с морковью со сгущенным молоком</t>
  </si>
  <si>
    <t>100/20</t>
  </si>
  <si>
    <t>Печенье промышленое</t>
  </si>
  <si>
    <t>Суп картофельный с макаронными изделиями</t>
  </si>
  <si>
    <t>Птица тушенная в соусе с овощами</t>
  </si>
  <si>
    <t>Мороженое пломбир</t>
  </si>
  <si>
    <t>Пряник промышленный</t>
  </si>
  <si>
    <t>260/2005</t>
  </si>
  <si>
    <t>Гуляш из говядины</t>
  </si>
  <si>
    <t>Каша рассыпчатая перловая с маслом</t>
  </si>
  <si>
    <t>Капуста тушеная</t>
  </si>
  <si>
    <t>Мороженное пломбир</t>
  </si>
  <si>
    <t>180/20</t>
  </si>
  <si>
    <t>Суп лапша домашняя</t>
  </si>
  <si>
    <t>Котлеты рыбные любительские</t>
  </si>
  <si>
    <t>Кисель из повидла</t>
  </si>
  <si>
    <t>183/2005</t>
  </si>
  <si>
    <t>Каша молочная из гречневой крупы с маслом и сахаром</t>
  </si>
  <si>
    <t>Апельсин</t>
  </si>
  <si>
    <t>Оладьи со сгущенным молоком</t>
  </si>
  <si>
    <t>Каша вязкая из кукурузной крупы с маслом сливочным</t>
  </si>
  <si>
    <t>Мороженное</t>
  </si>
  <si>
    <t>Вареники с картофелем и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</si>
</sst>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14" fontId="0" fillId="2" borderId="6" xfId="0" applyNumberForma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9" sqref="D9"/>
    </sheetView>
  </sheetViews>
  <sheetFormatPr defaultRowHeight="15" x14ac:dyDescent="0.25"/>
  <cols>
    <col min="3" max="3" width="9.85546875" customWidth="1"/>
    <col min="4" max="4" width="41.28515625" customWidth="1"/>
    <col min="5" max="5" width="10.85546875" customWidth="1"/>
  </cols>
  <sheetData>
    <row r="1" spans="1:10" ht="15.75" thickBot="1" x14ac:dyDescent="0.3">
      <c r="A1" s="1" t="s">
        <v>0</v>
      </c>
      <c r="B1" s="17" t="s">
        <v>29</v>
      </c>
      <c r="C1" s="18"/>
      <c r="D1" s="19"/>
      <c r="E1" s="1" t="s">
        <v>1</v>
      </c>
      <c r="F1" s="2"/>
      <c r="G1" s="3"/>
      <c r="H1" s="3"/>
      <c r="I1" s="1" t="s">
        <v>2</v>
      </c>
      <c r="J1" s="2" t="s">
        <v>55</v>
      </c>
    </row>
    <row r="2" spans="1:10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0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30.75" thickBot="1" x14ac:dyDescent="0.3">
      <c r="A4" s="7" t="s">
        <v>13</v>
      </c>
      <c r="B4" s="8" t="s">
        <v>14</v>
      </c>
      <c r="C4" s="9">
        <v>181</v>
      </c>
      <c r="D4" s="9" t="s">
        <v>56</v>
      </c>
      <c r="E4" s="9" t="s">
        <v>57</v>
      </c>
      <c r="F4" s="9"/>
      <c r="G4" s="9">
        <v>598.97</v>
      </c>
      <c r="H4" s="9">
        <v>9.11</v>
      </c>
      <c r="I4" s="9">
        <v>10.72</v>
      </c>
      <c r="J4" s="9">
        <v>42.36</v>
      </c>
    </row>
    <row r="5" spans="1:10" ht="15.75" thickBot="1" x14ac:dyDescent="0.3">
      <c r="A5" s="7"/>
      <c r="B5" s="8"/>
      <c r="C5" s="15" t="s">
        <v>39</v>
      </c>
      <c r="D5" s="9" t="s">
        <v>38</v>
      </c>
      <c r="E5" s="16" t="s">
        <v>65</v>
      </c>
      <c r="F5" s="9"/>
      <c r="G5" s="9">
        <v>165.65</v>
      </c>
      <c r="H5" s="9">
        <v>8.8000000000000007</v>
      </c>
      <c r="I5" s="9">
        <v>8.875</v>
      </c>
      <c r="J5" s="9">
        <v>14.005000000000001</v>
      </c>
    </row>
    <row r="6" spans="1:10" ht="15.75" thickBot="1" x14ac:dyDescent="0.3">
      <c r="A6" s="7"/>
      <c r="B6" s="8" t="s">
        <v>16</v>
      </c>
      <c r="C6" s="12"/>
      <c r="D6" s="9"/>
      <c r="E6" s="9"/>
      <c r="F6" s="9"/>
      <c r="G6" s="9"/>
      <c r="H6" s="9"/>
      <c r="I6" s="9"/>
      <c r="J6" s="9"/>
    </row>
    <row r="7" spans="1:10" ht="15.75" thickBot="1" x14ac:dyDescent="0.3">
      <c r="A7" s="7"/>
      <c r="B7" s="9"/>
      <c r="C7" s="9" t="s">
        <v>27</v>
      </c>
      <c r="D7" s="9" t="s">
        <v>31</v>
      </c>
      <c r="E7" s="9">
        <v>30</v>
      </c>
      <c r="F7" s="9"/>
      <c r="G7" s="9">
        <v>78.599999999999994</v>
      </c>
      <c r="H7" s="9">
        <v>2.31</v>
      </c>
      <c r="I7" s="9">
        <v>0.9</v>
      </c>
      <c r="J7" s="9">
        <v>14.94</v>
      </c>
    </row>
    <row r="8" spans="1:10" ht="30.75" thickBot="1" x14ac:dyDescent="0.3">
      <c r="A8" s="10"/>
      <c r="B8" s="8" t="s">
        <v>15</v>
      </c>
      <c r="C8" s="9">
        <v>376</v>
      </c>
      <c r="D8" s="9" t="s">
        <v>41</v>
      </c>
      <c r="E8" s="9">
        <v>200</v>
      </c>
      <c r="F8" s="9"/>
      <c r="G8" s="9">
        <v>57.65</v>
      </c>
      <c r="H8" s="9">
        <v>0.1</v>
      </c>
      <c r="I8" s="9">
        <v>0</v>
      </c>
      <c r="J8" s="9">
        <v>14.97</v>
      </c>
    </row>
    <row r="9" spans="1:10" ht="30.75" thickBot="1" x14ac:dyDescent="0.3">
      <c r="A9" s="7" t="s">
        <v>17</v>
      </c>
      <c r="B9" s="11" t="s">
        <v>18</v>
      </c>
      <c r="C9" s="9"/>
      <c r="D9" s="9"/>
      <c r="E9" s="9"/>
      <c r="F9" s="9"/>
      <c r="G9" s="9"/>
      <c r="H9" s="9"/>
      <c r="I9" s="9"/>
      <c r="J9" s="9"/>
    </row>
    <row r="10" spans="1:10" thickBot="1" x14ac:dyDescent="0.35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thickBot="1" x14ac:dyDescent="0.35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.75" thickBot="1" x14ac:dyDescent="0.3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30.75" thickBot="1" x14ac:dyDescent="0.3">
      <c r="A13" s="7"/>
      <c r="B13" s="8" t="s">
        <v>21</v>
      </c>
      <c r="C13" s="9" t="s">
        <v>45</v>
      </c>
      <c r="D13" s="9" t="s">
        <v>46</v>
      </c>
      <c r="E13" s="9" t="s">
        <v>47</v>
      </c>
      <c r="F13" s="9"/>
      <c r="G13" s="9">
        <v>114.06</v>
      </c>
      <c r="H13" s="9">
        <v>1.93</v>
      </c>
      <c r="I13" s="9">
        <v>5.92</v>
      </c>
      <c r="J13" s="9">
        <v>11.64</v>
      </c>
    </row>
    <row r="14" spans="1:10" ht="15.75" thickBot="1" x14ac:dyDescent="0.3">
      <c r="A14" s="7"/>
      <c r="B14" s="8" t="s">
        <v>22</v>
      </c>
      <c r="C14" s="9" t="s">
        <v>58</v>
      </c>
      <c r="D14" s="9" t="s">
        <v>59</v>
      </c>
      <c r="E14" s="9" t="s">
        <v>60</v>
      </c>
      <c r="F14" s="9"/>
      <c r="G14" s="9">
        <v>195.35</v>
      </c>
      <c r="H14" s="9">
        <v>14.27</v>
      </c>
      <c r="I14" s="9">
        <v>10.06</v>
      </c>
      <c r="J14" s="9">
        <v>14.04</v>
      </c>
    </row>
    <row r="15" spans="1:10" ht="15.75" thickBot="1" x14ac:dyDescent="0.3">
      <c r="A15" s="7"/>
      <c r="B15" s="8" t="s">
        <v>23</v>
      </c>
      <c r="C15" s="9" t="s">
        <v>61</v>
      </c>
      <c r="D15" s="9" t="s">
        <v>62</v>
      </c>
      <c r="E15" s="9">
        <v>180</v>
      </c>
      <c r="F15" s="9"/>
      <c r="G15" s="9">
        <v>319.18</v>
      </c>
      <c r="H15" s="9">
        <v>10.74</v>
      </c>
      <c r="I15" s="9">
        <v>6.12</v>
      </c>
      <c r="J15" s="9">
        <v>42.92</v>
      </c>
    </row>
    <row r="16" spans="1:10" ht="15.75" thickBot="1" x14ac:dyDescent="0.3">
      <c r="A16" s="7"/>
      <c r="B16" s="8" t="s">
        <v>23</v>
      </c>
      <c r="C16" s="9" t="s">
        <v>63</v>
      </c>
      <c r="D16" s="9" t="s">
        <v>64</v>
      </c>
      <c r="E16" s="9">
        <v>60</v>
      </c>
      <c r="F16" s="9"/>
      <c r="G16" s="9">
        <v>102.7</v>
      </c>
      <c r="H16" s="9">
        <v>1.1200000000000001</v>
      </c>
      <c r="I16" s="9">
        <v>4.5599999999999996</v>
      </c>
      <c r="J16" s="9">
        <v>6.68</v>
      </c>
    </row>
    <row r="17" spans="1:10" ht="30.75" thickBot="1" x14ac:dyDescent="0.3">
      <c r="A17" s="7"/>
      <c r="B17" s="8" t="s">
        <v>25</v>
      </c>
      <c r="C17" s="9" t="s">
        <v>43</v>
      </c>
      <c r="D17" s="9" t="s">
        <v>31</v>
      </c>
      <c r="E17" s="9">
        <v>50</v>
      </c>
      <c r="F17" s="9"/>
      <c r="G17" s="9">
        <v>218.34</v>
      </c>
      <c r="H17" s="9">
        <v>3.85</v>
      </c>
      <c r="I17" s="9">
        <v>2.5</v>
      </c>
      <c r="J17" s="9">
        <v>41.5</v>
      </c>
    </row>
    <row r="18" spans="1:10" ht="30.75" thickBot="1" x14ac:dyDescent="0.3">
      <c r="A18" s="7"/>
      <c r="B18" s="8" t="s">
        <v>15</v>
      </c>
      <c r="C18" s="9" t="s">
        <v>54</v>
      </c>
      <c r="D18" s="9" t="s">
        <v>53</v>
      </c>
      <c r="E18" s="9">
        <v>200</v>
      </c>
      <c r="F18" s="9"/>
      <c r="G18" s="9">
        <v>126.4</v>
      </c>
      <c r="H18" s="9">
        <v>0.44</v>
      </c>
      <c r="I18" s="9">
        <v>0</v>
      </c>
      <c r="J18" s="9">
        <v>31.76</v>
      </c>
    </row>
    <row r="19" spans="1:10" thickBot="1" x14ac:dyDescent="0.35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thickBot="1" x14ac:dyDescent="0.35">
      <c r="A20" s="10"/>
      <c r="B20" s="9"/>
      <c r="C20" s="9"/>
      <c r="D20" s="9"/>
      <c r="E20" s="9">
        <f>200+10+10+30+5+15+30+200+260+90+20+180+60+50+200</f>
        <v>1360</v>
      </c>
      <c r="F20" s="9"/>
      <c r="G20" s="9">
        <f t="shared" ref="G20:J20" si="0">SUM(G4+G5+G6+G7+G8+G9+G10+G11+G12+G13+G14+G15+G16+G17+G18+G19)</f>
        <v>1976.9</v>
      </c>
      <c r="H20" s="9">
        <f t="shared" si="0"/>
        <v>52.669999999999995</v>
      </c>
      <c r="I20" s="9">
        <f t="shared" si="0"/>
        <v>49.655000000000001</v>
      </c>
      <c r="J20" s="9">
        <f t="shared" si="0"/>
        <v>234.815</v>
      </c>
    </row>
    <row r="21" spans="1:10" ht="14.45" x14ac:dyDescent="0.3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8" sqref="D8"/>
    </sheetView>
  </sheetViews>
  <sheetFormatPr defaultRowHeight="15" x14ac:dyDescent="0.25"/>
  <cols>
    <col min="4" max="4" width="44.28515625" customWidth="1"/>
  </cols>
  <sheetData>
    <row r="1" spans="1:10" ht="30.75" thickBot="1" x14ac:dyDescent="0.3">
      <c r="A1" s="1" t="s">
        <v>0</v>
      </c>
      <c r="B1" s="17" t="s">
        <v>29</v>
      </c>
      <c r="C1" s="18"/>
      <c r="D1" s="19"/>
      <c r="E1" s="1" t="s">
        <v>1</v>
      </c>
      <c r="F1" s="14"/>
      <c r="G1" s="3"/>
      <c r="H1" s="3"/>
      <c r="I1" s="1" t="s">
        <v>2</v>
      </c>
      <c r="J1" s="14" t="s">
        <v>137</v>
      </c>
    </row>
    <row r="2" spans="1:10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0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30.75" thickBot="1" x14ac:dyDescent="0.3">
      <c r="A4" s="7" t="s">
        <v>13</v>
      </c>
      <c r="B4" s="8" t="s">
        <v>14</v>
      </c>
      <c r="C4" s="9" t="s">
        <v>146</v>
      </c>
      <c r="D4" s="9" t="s">
        <v>147</v>
      </c>
      <c r="E4" s="9" t="s">
        <v>148</v>
      </c>
      <c r="F4" s="9"/>
      <c r="G4" s="9">
        <v>366.7</v>
      </c>
      <c r="H4" s="9">
        <v>14.58</v>
      </c>
      <c r="I4" s="9">
        <v>13.82</v>
      </c>
      <c r="J4" s="9">
        <v>45.8</v>
      </c>
    </row>
    <row r="5" spans="1:10" ht="15.75" thickBot="1" x14ac:dyDescent="0.3">
      <c r="A5" s="7"/>
      <c r="B5" s="8"/>
      <c r="C5" s="9" t="s">
        <v>93</v>
      </c>
      <c r="D5" s="9" t="s">
        <v>94</v>
      </c>
      <c r="E5" s="9" t="s">
        <v>95</v>
      </c>
      <c r="F5" s="9"/>
      <c r="G5" s="9">
        <v>144.69999999999999</v>
      </c>
      <c r="H5" s="9">
        <v>2.39</v>
      </c>
      <c r="I5" s="9">
        <v>8.15</v>
      </c>
      <c r="J5" s="9">
        <v>15.07</v>
      </c>
    </row>
    <row r="6" spans="1:10" ht="15.75" thickBot="1" x14ac:dyDescent="0.3">
      <c r="A6" s="7"/>
      <c r="B6" s="8" t="s">
        <v>16</v>
      </c>
      <c r="C6" s="9" t="s">
        <v>33</v>
      </c>
      <c r="D6" s="9" t="s">
        <v>32</v>
      </c>
      <c r="E6" s="9">
        <v>200</v>
      </c>
      <c r="F6" s="9"/>
      <c r="G6" s="9">
        <v>60.05</v>
      </c>
      <c r="H6" s="9">
        <v>0.1</v>
      </c>
      <c r="I6" s="9">
        <v>0</v>
      </c>
      <c r="J6" s="9">
        <v>15.17</v>
      </c>
    </row>
    <row r="7" spans="1:10" ht="15.75" thickBot="1" x14ac:dyDescent="0.3">
      <c r="A7" s="7"/>
      <c r="B7" s="9"/>
      <c r="C7" s="9"/>
      <c r="D7" s="9" t="s">
        <v>149</v>
      </c>
      <c r="E7" s="9">
        <v>50</v>
      </c>
      <c r="F7" s="9"/>
      <c r="G7" s="9">
        <v>225</v>
      </c>
      <c r="H7" s="9">
        <v>3.75</v>
      </c>
      <c r="I7" s="9">
        <v>8.5</v>
      </c>
      <c r="J7" s="9">
        <v>33.5</v>
      </c>
    </row>
    <row r="8" spans="1:10" ht="30.75" thickBot="1" x14ac:dyDescent="0.3">
      <c r="A8" s="10"/>
      <c r="B8" s="8" t="s">
        <v>15</v>
      </c>
      <c r="C8" s="9"/>
      <c r="D8" s="9"/>
      <c r="E8" s="9"/>
      <c r="F8" s="9"/>
      <c r="G8" s="9"/>
      <c r="H8" s="9"/>
      <c r="I8" s="9"/>
      <c r="J8" s="9"/>
    </row>
    <row r="9" spans="1:10" ht="30.75" thickBot="1" x14ac:dyDescent="0.3">
      <c r="A9" s="7" t="s">
        <v>17</v>
      </c>
      <c r="B9" s="11" t="s">
        <v>18</v>
      </c>
      <c r="C9" s="9"/>
      <c r="D9" s="9"/>
      <c r="E9" s="9"/>
      <c r="F9" s="9"/>
      <c r="G9" s="9"/>
      <c r="H9" s="9"/>
      <c r="I9" s="9"/>
      <c r="J9" s="9"/>
    </row>
    <row r="10" spans="1:10" thickBot="1" x14ac:dyDescent="0.35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thickBot="1" x14ac:dyDescent="0.35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.75" thickBot="1" x14ac:dyDescent="0.3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30.75" thickBot="1" x14ac:dyDescent="0.3">
      <c r="A13" s="7"/>
      <c r="B13" s="8" t="s">
        <v>21</v>
      </c>
      <c r="C13" s="9" t="s">
        <v>72</v>
      </c>
      <c r="D13" s="9" t="s">
        <v>150</v>
      </c>
      <c r="E13" s="9">
        <v>250</v>
      </c>
      <c r="F13" s="9"/>
      <c r="G13" s="9">
        <v>121.53</v>
      </c>
      <c r="H13" s="9">
        <v>2.81</v>
      </c>
      <c r="I13" s="9">
        <v>2.91</v>
      </c>
      <c r="J13" s="9">
        <v>20.71</v>
      </c>
    </row>
    <row r="14" spans="1:10" ht="15.75" thickBot="1" x14ac:dyDescent="0.3">
      <c r="A14" s="7"/>
      <c r="B14" s="8" t="s">
        <v>22</v>
      </c>
      <c r="C14" s="9">
        <v>292</v>
      </c>
      <c r="D14" s="9" t="s">
        <v>151</v>
      </c>
      <c r="E14" s="9">
        <v>180</v>
      </c>
      <c r="F14" s="9"/>
      <c r="G14" s="9">
        <v>237.6</v>
      </c>
      <c r="H14" s="9">
        <v>16.010000000000002</v>
      </c>
      <c r="I14" s="9">
        <v>12.45</v>
      </c>
      <c r="J14" s="9">
        <v>15.48</v>
      </c>
    </row>
    <row r="15" spans="1:10" ht="15.75" thickBot="1" x14ac:dyDescent="0.3">
      <c r="A15" s="7"/>
      <c r="B15" s="8" t="s">
        <v>23</v>
      </c>
      <c r="C15" s="9">
        <v>71</v>
      </c>
      <c r="D15" s="9" t="s">
        <v>79</v>
      </c>
      <c r="E15" s="9">
        <v>60</v>
      </c>
      <c r="F15" s="9"/>
      <c r="G15" s="9">
        <v>8.4</v>
      </c>
      <c r="H15" s="9">
        <v>0.48</v>
      </c>
      <c r="I15" s="9">
        <v>0.06</v>
      </c>
      <c r="J15" s="9">
        <v>1.5</v>
      </c>
    </row>
    <row r="16" spans="1:10" ht="30.75" thickBot="1" x14ac:dyDescent="0.3">
      <c r="A16" s="7"/>
      <c r="B16" s="8" t="s">
        <v>25</v>
      </c>
      <c r="C16" s="9" t="s">
        <v>43</v>
      </c>
      <c r="D16" s="9" t="s">
        <v>31</v>
      </c>
      <c r="E16" s="9">
        <v>50</v>
      </c>
      <c r="F16" s="9"/>
      <c r="G16" s="9">
        <v>218.34</v>
      </c>
      <c r="H16" s="9">
        <v>3.85</v>
      </c>
      <c r="I16" s="9">
        <v>2.5</v>
      </c>
      <c r="J16" s="9">
        <v>41.5</v>
      </c>
    </row>
    <row r="17" spans="1:10" ht="15.75" thickBot="1" x14ac:dyDescent="0.3">
      <c r="A17" s="7"/>
      <c r="B17" s="8"/>
      <c r="C17" s="9" t="s">
        <v>115</v>
      </c>
      <c r="D17" s="9" t="s">
        <v>116</v>
      </c>
      <c r="E17" s="9">
        <v>200</v>
      </c>
      <c r="F17" s="9"/>
      <c r="G17" s="9">
        <v>92</v>
      </c>
      <c r="H17" s="9">
        <v>1</v>
      </c>
      <c r="I17" s="9">
        <v>0.2</v>
      </c>
      <c r="J17" s="9">
        <v>20.2</v>
      </c>
    </row>
    <row r="18" spans="1:10" ht="15.75" thickBot="1" x14ac:dyDescent="0.3">
      <c r="A18" s="7"/>
      <c r="B18" s="8"/>
      <c r="C18" s="9"/>
      <c r="D18" s="9" t="s">
        <v>152</v>
      </c>
      <c r="E18" s="9">
        <v>90</v>
      </c>
      <c r="F18" s="9"/>
      <c r="G18" s="9">
        <v>183</v>
      </c>
      <c r="H18" s="9">
        <v>3.7</v>
      </c>
      <c r="I18" s="9">
        <v>10</v>
      </c>
      <c r="J18" s="9">
        <v>19.399999999999999</v>
      </c>
    </row>
    <row r="19" spans="1:10" thickBot="1" x14ac:dyDescent="0.35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thickBot="1" x14ac:dyDescent="0.35">
      <c r="A20" s="10"/>
      <c r="B20" s="9"/>
      <c r="C20" s="9"/>
      <c r="D20" s="9"/>
      <c r="E20" s="9">
        <f>120+40+200+50+250+180+60+50+200+90</f>
        <v>1240</v>
      </c>
      <c r="F20" s="9"/>
      <c r="G20" s="9">
        <f t="shared" ref="G20:J20" si="0">SUM(G4+G5+G6+G7+G8+G9+G10+G11+G12+G13+G14+G15+G16+G17+G18+G19)</f>
        <v>1657.32</v>
      </c>
      <c r="H20" s="9">
        <f t="shared" si="0"/>
        <v>48.67</v>
      </c>
      <c r="I20" s="9">
        <f t="shared" si="0"/>
        <v>58.59</v>
      </c>
      <c r="J20" s="9">
        <f t="shared" si="0"/>
        <v>228.32999999999998</v>
      </c>
    </row>
  </sheetData>
  <mergeCells count="1">
    <mergeCell ref="B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10" sqref="D10"/>
    </sheetView>
  </sheetViews>
  <sheetFormatPr defaultRowHeight="15" x14ac:dyDescent="0.25"/>
  <cols>
    <col min="4" max="4" width="45.28515625" customWidth="1"/>
    <col min="5" max="5" width="10.28515625" customWidth="1"/>
  </cols>
  <sheetData>
    <row r="1" spans="1:10" ht="15.75" thickBot="1" x14ac:dyDescent="0.3">
      <c r="A1" s="1" t="s">
        <v>0</v>
      </c>
      <c r="B1" s="17" t="s">
        <v>29</v>
      </c>
      <c r="C1" s="18"/>
      <c r="D1" s="19"/>
      <c r="E1" s="1" t="s">
        <v>1</v>
      </c>
      <c r="F1" s="14"/>
      <c r="G1" s="3"/>
      <c r="H1" s="3"/>
      <c r="I1" s="1" t="s">
        <v>2</v>
      </c>
      <c r="J1" s="14" t="s">
        <v>138</v>
      </c>
    </row>
    <row r="2" spans="1:10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0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30.75" thickBot="1" x14ac:dyDescent="0.3">
      <c r="A4" s="7" t="s">
        <v>13</v>
      </c>
      <c r="B4" s="8" t="s">
        <v>14</v>
      </c>
      <c r="C4" s="9">
        <v>181</v>
      </c>
      <c r="D4" s="9" t="s">
        <v>56</v>
      </c>
      <c r="E4" s="9" t="s">
        <v>57</v>
      </c>
      <c r="F4" s="9"/>
      <c r="G4" s="9">
        <v>598.97</v>
      </c>
      <c r="H4" s="9">
        <v>9.11</v>
      </c>
      <c r="I4" s="9">
        <v>10.72</v>
      </c>
      <c r="J4" s="9">
        <v>42.36</v>
      </c>
    </row>
    <row r="5" spans="1:10" ht="15.75" thickBot="1" x14ac:dyDescent="0.3">
      <c r="A5" s="7"/>
      <c r="B5" s="8"/>
      <c r="C5" s="9">
        <v>2</v>
      </c>
      <c r="D5" s="9" t="s">
        <v>83</v>
      </c>
      <c r="E5" s="16" t="s">
        <v>84</v>
      </c>
      <c r="F5" s="9"/>
      <c r="G5" s="9">
        <v>156</v>
      </c>
      <c r="H5" s="9">
        <v>2.4</v>
      </c>
      <c r="I5" s="9">
        <v>3.87</v>
      </c>
      <c r="J5" s="9">
        <v>27.83</v>
      </c>
    </row>
    <row r="6" spans="1:10" ht="15.75" thickBot="1" x14ac:dyDescent="0.3">
      <c r="A6" s="7"/>
      <c r="B6" s="8" t="s">
        <v>16</v>
      </c>
      <c r="C6" s="9" t="s">
        <v>98</v>
      </c>
      <c r="D6" s="9" t="s">
        <v>99</v>
      </c>
      <c r="E6" s="9">
        <v>200</v>
      </c>
      <c r="F6" s="9"/>
      <c r="G6" s="9">
        <v>139.74</v>
      </c>
      <c r="H6" s="9">
        <v>3.55</v>
      </c>
      <c r="I6" s="9">
        <v>3.38</v>
      </c>
      <c r="J6" s="9">
        <v>25.01</v>
      </c>
    </row>
    <row r="7" spans="1:10" ht="15.75" thickBot="1" x14ac:dyDescent="0.3">
      <c r="A7" s="7"/>
      <c r="B7" s="9"/>
      <c r="C7" s="9"/>
      <c r="D7" s="9" t="s">
        <v>153</v>
      </c>
      <c r="E7" s="9">
        <v>50</v>
      </c>
      <c r="F7" s="9"/>
      <c r="G7" s="9">
        <v>225</v>
      </c>
      <c r="H7" s="9">
        <v>3.75</v>
      </c>
      <c r="I7" s="9">
        <v>8.5</v>
      </c>
      <c r="J7" s="9">
        <v>33.5</v>
      </c>
    </row>
    <row r="8" spans="1:10" ht="30.75" thickBot="1" x14ac:dyDescent="0.3">
      <c r="A8" s="10"/>
      <c r="B8" s="8" t="s">
        <v>15</v>
      </c>
      <c r="C8" s="9"/>
      <c r="D8" s="9"/>
      <c r="E8" s="9"/>
      <c r="F8" s="9"/>
      <c r="G8" s="9"/>
      <c r="H8" s="9"/>
      <c r="I8" s="9"/>
      <c r="J8" s="9"/>
    </row>
    <row r="9" spans="1:10" ht="30.75" thickBot="1" x14ac:dyDescent="0.3">
      <c r="A9" s="7" t="s">
        <v>17</v>
      </c>
      <c r="B9" s="11" t="s">
        <v>18</v>
      </c>
      <c r="C9" s="9"/>
      <c r="D9" s="9"/>
      <c r="E9" s="9"/>
      <c r="F9" s="9"/>
      <c r="G9" s="9"/>
      <c r="H9" s="9"/>
      <c r="I9" s="9"/>
      <c r="J9" s="9"/>
    </row>
    <row r="10" spans="1:10" thickBot="1" x14ac:dyDescent="0.35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thickBot="1" x14ac:dyDescent="0.35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.75" thickBot="1" x14ac:dyDescent="0.3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.75" thickBot="1" x14ac:dyDescent="0.3">
      <c r="A13" s="7"/>
      <c r="B13" s="8" t="s">
        <v>21</v>
      </c>
      <c r="C13" s="9" t="s">
        <v>45</v>
      </c>
      <c r="D13" s="9" t="s">
        <v>46</v>
      </c>
      <c r="E13" s="9" t="s">
        <v>47</v>
      </c>
      <c r="F13" s="9"/>
      <c r="G13" s="9">
        <v>114.06</v>
      </c>
      <c r="H13" s="9">
        <v>1.93</v>
      </c>
      <c r="I13" s="9">
        <v>5.92</v>
      </c>
      <c r="J13" s="9">
        <v>11.64</v>
      </c>
    </row>
    <row r="14" spans="1:10" ht="15.75" thickBot="1" x14ac:dyDescent="0.3">
      <c r="A14" s="7"/>
      <c r="B14" s="8" t="s">
        <v>22</v>
      </c>
      <c r="C14" s="9" t="s">
        <v>154</v>
      </c>
      <c r="D14" s="9" t="s">
        <v>155</v>
      </c>
      <c r="E14" s="9">
        <v>100</v>
      </c>
      <c r="F14" s="9"/>
      <c r="G14" s="9">
        <v>231.53</v>
      </c>
      <c r="H14" s="9">
        <v>16.5</v>
      </c>
      <c r="I14" s="9">
        <v>15.66</v>
      </c>
      <c r="J14" s="9">
        <v>2.81</v>
      </c>
    </row>
    <row r="15" spans="1:10" ht="15.75" thickBot="1" x14ac:dyDescent="0.3">
      <c r="A15" s="7"/>
      <c r="B15" s="8" t="s">
        <v>23</v>
      </c>
      <c r="C15" s="9">
        <v>171</v>
      </c>
      <c r="D15" s="9" t="s">
        <v>156</v>
      </c>
      <c r="E15" s="9">
        <v>180</v>
      </c>
      <c r="F15" s="9"/>
      <c r="G15" s="9">
        <v>220</v>
      </c>
      <c r="H15" s="9">
        <v>4.6399999999999997</v>
      </c>
      <c r="I15" s="9">
        <v>7.79</v>
      </c>
      <c r="J15" s="9">
        <v>32.909999999999997</v>
      </c>
    </row>
    <row r="16" spans="1:10" ht="15.75" thickBot="1" x14ac:dyDescent="0.3">
      <c r="A16" s="7"/>
      <c r="B16" s="8"/>
      <c r="C16" s="9">
        <v>139</v>
      </c>
      <c r="D16" s="9" t="s">
        <v>157</v>
      </c>
      <c r="E16" s="9">
        <v>60</v>
      </c>
      <c r="F16" s="9"/>
      <c r="G16" s="9">
        <v>46.2</v>
      </c>
      <c r="H16" s="9">
        <v>1.22</v>
      </c>
      <c r="I16" s="9">
        <v>2.2000000000000002</v>
      </c>
      <c r="J16" s="9">
        <v>4.7300000000000004</v>
      </c>
    </row>
    <row r="17" spans="1:10" ht="30.75" thickBot="1" x14ac:dyDescent="0.3">
      <c r="A17" s="7"/>
      <c r="B17" s="8" t="s">
        <v>25</v>
      </c>
      <c r="C17" s="9" t="s">
        <v>43</v>
      </c>
      <c r="D17" s="9" t="s">
        <v>31</v>
      </c>
      <c r="E17" s="9">
        <v>50</v>
      </c>
      <c r="F17" s="9"/>
      <c r="G17" s="9">
        <v>218.34</v>
      </c>
      <c r="H17" s="9">
        <v>3.85</v>
      </c>
      <c r="I17" s="9">
        <v>2.5</v>
      </c>
      <c r="J17" s="9">
        <v>41.5</v>
      </c>
    </row>
    <row r="18" spans="1:10" ht="15.75" thickBot="1" x14ac:dyDescent="0.3">
      <c r="A18" s="7"/>
      <c r="B18" s="8"/>
      <c r="C18" s="9" t="s">
        <v>54</v>
      </c>
      <c r="D18" s="9" t="s">
        <v>53</v>
      </c>
      <c r="E18" s="9">
        <v>200</v>
      </c>
      <c r="F18" s="9"/>
      <c r="G18" s="9">
        <v>126.4</v>
      </c>
      <c r="H18" s="9">
        <v>0.44</v>
      </c>
      <c r="I18" s="9">
        <v>0</v>
      </c>
      <c r="J18" s="9">
        <v>31.76</v>
      </c>
    </row>
    <row r="19" spans="1:10" ht="15.75" thickBot="1" x14ac:dyDescent="0.3">
      <c r="A19" s="7"/>
      <c r="B19" s="9"/>
      <c r="C19" s="9"/>
      <c r="D19" s="9" t="s">
        <v>158</v>
      </c>
      <c r="E19" s="9">
        <v>90</v>
      </c>
      <c r="F19" s="9"/>
      <c r="G19" s="9">
        <v>183</v>
      </c>
      <c r="H19" s="9">
        <v>3.7</v>
      </c>
      <c r="I19" s="9">
        <v>10</v>
      </c>
      <c r="J19" s="9">
        <v>19.399999999999999</v>
      </c>
    </row>
    <row r="20" spans="1:10" thickBot="1" x14ac:dyDescent="0.35">
      <c r="A20" s="10"/>
      <c r="B20" s="9"/>
      <c r="C20" s="9"/>
      <c r="D20" s="9"/>
      <c r="E20" s="9">
        <f>220+35+20+200+50+260+100+180+60+50+200+90</f>
        <v>1465</v>
      </c>
      <c r="F20" s="9"/>
      <c r="G20" s="9">
        <f t="shared" ref="G20:J20" si="0">SUM(G4+G5+G6+G7+G8+G9+G10+G11+G12+G13+G14+G15+G16+G17+G18+G19)</f>
        <v>2259.2399999999998</v>
      </c>
      <c r="H20" s="9">
        <f t="shared" si="0"/>
        <v>51.089999999999996</v>
      </c>
      <c r="I20" s="9">
        <f t="shared" si="0"/>
        <v>70.539999999999992</v>
      </c>
      <c r="J20" s="9">
        <f t="shared" si="0"/>
        <v>273.44999999999993</v>
      </c>
    </row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8" sqref="D8"/>
    </sheetView>
  </sheetViews>
  <sheetFormatPr defaultRowHeight="15" x14ac:dyDescent="0.25"/>
  <cols>
    <col min="4" max="4" width="45.5703125" customWidth="1"/>
  </cols>
  <sheetData>
    <row r="1" spans="1:10" ht="30.75" thickBot="1" x14ac:dyDescent="0.3">
      <c r="A1" s="1" t="s">
        <v>0</v>
      </c>
      <c r="B1" s="17" t="s">
        <v>29</v>
      </c>
      <c r="C1" s="18"/>
      <c r="D1" s="19"/>
      <c r="E1" s="1" t="s">
        <v>1</v>
      </c>
      <c r="F1" s="14"/>
      <c r="G1" s="3"/>
      <c r="H1" s="3"/>
      <c r="I1" s="1" t="s">
        <v>2</v>
      </c>
      <c r="J1" s="14" t="s">
        <v>139</v>
      </c>
    </row>
    <row r="2" spans="1:10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0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30.75" thickBot="1" x14ac:dyDescent="0.3">
      <c r="A4" s="7" t="s">
        <v>13</v>
      </c>
      <c r="B4" s="8" t="s">
        <v>14</v>
      </c>
      <c r="C4" s="9" t="s">
        <v>109</v>
      </c>
      <c r="D4" s="9" t="s">
        <v>108</v>
      </c>
      <c r="E4" s="9" t="s">
        <v>159</v>
      </c>
      <c r="F4" s="9"/>
      <c r="G4" s="9">
        <v>332.2</v>
      </c>
      <c r="H4" s="9">
        <v>10.28</v>
      </c>
      <c r="I4" s="9">
        <v>13.12</v>
      </c>
      <c r="J4" s="9">
        <v>41.95</v>
      </c>
    </row>
    <row r="5" spans="1:10" ht="15.75" thickBot="1" x14ac:dyDescent="0.3">
      <c r="A5" s="7"/>
      <c r="B5" s="8"/>
      <c r="C5" s="9" t="s">
        <v>93</v>
      </c>
      <c r="D5" s="9" t="s">
        <v>94</v>
      </c>
      <c r="E5" s="9" t="s">
        <v>95</v>
      </c>
      <c r="F5" s="9"/>
      <c r="G5" s="9">
        <v>144.69999999999999</v>
      </c>
      <c r="H5" s="9">
        <v>2.39</v>
      </c>
      <c r="I5" s="9">
        <v>8.15</v>
      </c>
      <c r="J5" s="9">
        <v>15.07</v>
      </c>
    </row>
    <row r="6" spans="1:10" ht="15.75" thickBot="1" x14ac:dyDescent="0.3">
      <c r="A6" s="7"/>
      <c r="B6" s="8" t="s">
        <v>16</v>
      </c>
      <c r="C6" s="12">
        <v>376</v>
      </c>
      <c r="D6" s="9" t="s">
        <v>41</v>
      </c>
      <c r="E6" s="9">
        <v>200</v>
      </c>
      <c r="F6" s="9"/>
      <c r="G6" s="9">
        <v>57.65</v>
      </c>
      <c r="H6" s="9">
        <v>0.1</v>
      </c>
      <c r="I6" s="9">
        <v>0</v>
      </c>
      <c r="J6" s="9">
        <v>14.97</v>
      </c>
    </row>
    <row r="7" spans="1:10" ht="15.75" thickBot="1" x14ac:dyDescent="0.3">
      <c r="A7" s="7"/>
      <c r="B7" s="9"/>
      <c r="C7" s="9"/>
      <c r="D7" s="9" t="s">
        <v>110</v>
      </c>
      <c r="E7" s="9">
        <v>200</v>
      </c>
      <c r="F7" s="9"/>
      <c r="G7" s="9">
        <v>172</v>
      </c>
      <c r="H7" s="9">
        <v>7.4</v>
      </c>
      <c r="I7" s="9">
        <v>6</v>
      </c>
      <c r="J7" s="9">
        <v>22</v>
      </c>
    </row>
    <row r="8" spans="1:10" ht="30.75" thickBot="1" x14ac:dyDescent="0.3">
      <c r="A8" s="10"/>
      <c r="B8" s="8" t="s">
        <v>15</v>
      </c>
      <c r="C8" s="9"/>
      <c r="D8" s="9"/>
      <c r="E8" s="9"/>
      <c r="F8" s="9"/>
      <c r="G8" s="9"/>
      <c r="H8" s="9"/>
      <c r="I8" s="9"/>
      <c r="J8" s="9"/>
    </row>
    <row r="9" spans="1:10" ht="30.75" thickBot="1" x14ac:dyDescent="0.3">
      <c r="A9" s="7" t="s">
        <v>17</v>
      </c>
      <c r="B9" s="11" t="s">
        <v>18</v>
      </c>
      <c r="C9" s="9"/>
      <c r="D9" s="9"/>
      <c r="E9" s="9"/>
      <c r="F9" s="9"/>
      <c r="G9" s="9"/>
      <c r="H9" s="9"/>
      <c r="I9" s="9"/>
      <c r="J9" s="9"/>
    </row>
    <row r="10" spans="1:10" thickBot="1" x14ac:dyDescent="0.35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thickBot="1" x14ac:dyDescent="0.35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.75" thickBot="1" x14ac:dyDescent="0.3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.75" thickBot="1" x14ac:dyDescent="0.3">
      <c r="A13" s="7"/>
      <c r="B13" s="8" t="s">
        <v>21</v>
      </c>
      <c r="C13" s="9">
        <v>113</v>
      </c>
      <c r="D13" s="9" t="s">
        <v>160</v>
      </c>
      <c r="E13" s="9">
        <v>250</v>
      </c>
      <c r="F13" s="9"/>
      <c r="G13" s="9">
        <v>115.75</v>
      </c>
      <c r="H13" s="9">
        <v>2.57</v>
      </c>
      <c r="I13" s="9">
        <v>5.54</v>
      </c>
      <c r="J13" s="9">
        <v>11.62</v>
      </c>
    </row>
    <row r="14" spans="1:10" ht="15.75" thickBot="1" x14ac:dyDescent="0.3">
      <c r="A14" s="7"/>
      <c r="B14" s="8" t="s">
        <v>22</v>
      </c>
      <c r="C14" s="9">
        <v>234</v>
      </c>
      <c r="D14" s="9" t="s">
        <v>161</v>
      </c>
      <c r="E14" s="9">
        <v>80</v>
      </c>
      <c r="F14" s="9"/>
      <c r="G14" s="9">
        <v>186.18</v>
      </c>
      <c r="H14" s="9">
        <v>9.4499999999999993</v>
      </c>
      <c r="I14" s="9">
        <v>11.24</v>
      </c>
      <c r="J14" s="9">
        <v>11.6</v>
      </c>
    </row>
    <row r="15" spans="1:10" ht="15.75" thickBot="1" x14ac:dyDescent="0.3">
      <c r="A15" s="7"/>
      <c r="B15" s="8" t="s">
        <v>23</v>
      </c>
      <c r="C15" s="9" t="s">
        <v>76</v>
      </c>
      <c r="D15" s="9" t="s">
        <v>77</v>
      </c>
      <c r="E15" s="9">
        <v>180</v>
      </c>
      <c r="F15" s="9"/>
      <c r="G15" s="9">
        <v>147.57</v>
      </c>
      <c r="H15" s="9">
        <v>6.27</v>
      </c>
      <c r="I15" s="9">
        <v>9.11</v>
      </c>
      <c r="J15" s="9">
        <v>42.1</v>
      </c>
    </row>
    <row r="16" spans="1:10" ht="15.75" thickBot="1" x14ac:dyDescent="0.3">
      <c r="A16" s="7"/>
      <c r="B16" s="8"/>
      <c r="C16" s="9" t="s">
        <v>63</v>
      </c>
      <c r="D16" s="9" t="s">
        <v>64</v>
      </c>
      <c r="E16" s="9">
        <v>60</v>
      </c>
      <c r="F16" s="9"/>
      <c r="G16" s="9">
        <v>102.7</v>
      </c>
      <c r="H16" s="9">
        <v>1.1200000000000001</v>
      </c>
      <c r="I16" s="9">
        <v>4.5599999999999996</v>
      </c>
      <c r="J16" s="9">
        <v>6.68</v>
      </c>
    </row>
    <row r="17" spans="1:10" ht="30.75" thickBot="1" x14ac:dyDescent="0.3">
      <c r="A17" s="7"/>
      <c r="B17" s="8" t="s">
        <v>25</v>
      </c>
      <c r="C17" s="9" t="s">
        <v>43</v>
      </c>
      <c r="D17" s="9" t="s">
        <v>31</v>
      </c>
      <c r="E17" s="9">
        <v>30</v>
      </c>
      <c r="F17" s="9"/>
      <c r="G17" s="9">
        <v>78.599999999999994</v>
      </c>
      <c r="H17" s="9">
        <v>5.31</v>
      </c>
      <c r="I17" s="9">
        <v>0.9</v>
      </c>
      <c r="J17" s="9">
        <v>14.94</v>
      </c>
    </row>
    <row r="18" spans="1:10" ht="30.75" thickBot="1" x14ac:dyDescent="0.3">
      <c r="A18" s="7"/>
      <c r="B18" s="8" t="s">
        <v>26</v>
      </c>
      <c r="C18" s="9" t="s">
        <v>43</v>
      </c>
      <c r="D18" s="9" t="s">
        <v>80</v>
      </c>
      <c r="E18" s="9">
        <v>20</v>
      </c>
      <c r="F18" s="9"/>
      <c r="G18" s="9">
        <v>51.8</v>
      </c>
      <c r="H18" s="9">
        <v>1.7</v>
      </c>
      <c r="I18" s="9">
        <v>0.66</v>
      </c>
      <c r="J18" s="9">
        <v>8.5</v>
      </c>
    </row>
    <row r="19" spans="1:10" ht="15.75" thickBot="1" x14ac:dyDescent="0.3">
      <c r="A19" s="7"/>
      <c r="B19" s="9"/>
      <c r="C19" s="9">
        <v>360</v>
      </c>
      <c r="D19" s="9" t="s">
        <v>162</v>
      </c>
      <c r="E19" s="9">
        <v>200</v>
      </c>
      <c r="F19" s="9"/>
      <c r="G19" s="9">
        <v>113.8</v>
      </c>
      <c r="H19" s="9">
        <v>0.1</v>
      </c>
      <c r="I19" s="9">
        <v>0</v>
      </c>
      <c r="J19" s="9">
        <v>29.06</v>
      </c>
    </row>
    <row r="20" spans="1:10" thickBot="1" x14ac:dyDescent="0.35">
      <c r="A20" s="10"/>
      <c r="B20" s="9"/>
      <c r="C20" s="9"/>
      <c r="D20" s="9"/>
      <c r="E20" s="9">
        <f>180+20+40+400+250+80+180+60+30+20+200</f>
        <v>1460</v>
      </c>
      <c r="F20" s="9"/>
      <c r="G20" s="9">
        <f t="shared" ref="G20:J20" si="0">SUM(G4+G5+G6+G7+G8+G9+G10+G11+G12+G13+G14+G15+G16+G17+G18+G19)</f>
        <v>1502.9499999999998</v>
      </c>
      <c r="H20" s="9">
        <f t="shared" si="0"/>
        <v>46.69</v>
      </c>
      <c r="I20" s="9">
        <f t="shared" si="0"/>
        <v>59.28</v>
      </c>
      <c r="J20" s="9">
        <f t="shared" si="0"/>
        <v>218.49</v>
      </c>
    </row>
  </sheetData>
  <mergeCells count="1">
    <mergeCell ref="B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0" workbookViewId="0">
      <selection activeCell="E22" sqref="E22"/>
    </sheetView>
  </sheetViews>
  <sheetFormatPr defaultRowHeight="15" x14ac:dyDescent="0.25"/>
  <cols>
    <col min="4" max="4" width="44.7109375" customWidth="1"/>
    <col min="5" max="5" width="10.28515625" customWidth="1"/>
  </cols>
  <sheetData>
    <row r="1" spans="1:10" ht="15.75" thickBot="1" x14ac:dyDescent="0.3">
      <c r="A1" s="1" t="s">
        <v>0</v>
      </c>
      <c r="B1" s="17" t="s">
        <v>29</v>
      </c>
      <c r="C1" s="18"/>
      <c r="D1" s="19"/>
      <c r="E1" s="1" t="s">
        <v>1</v>
      </c>
      <c r="F1" s="14"/>
      <c r="G1" s="3"/>
      <c r="H1" s="3"/>
      <c r="I1" s="1" t="s">
        <v>2</v>
      </c>
      <c r="J1" s="14" t="s">
        <v>140</v>
      </c>
    </row>
    <row r="2" spans="1:10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0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30.75" thickBot="1" x14ac:dyDescent="0.3">
      <c r="A4" s="7" t="s">
        <v>13</v>
      </c>
      <c r="B4" s="8" t="s">
        <v>14</v>
      </c>
      <c r="C4" s="9" t="s">
        <v>163</v>
      </c>
      <c r="D4" s="9" t="s">
        <v>164</v>
      </c>
      <c r="E4" s="9" t="s">
        <v>37</v>
      </c>
      <c r="F4" s="9">
        <v>310.2</v>
      </c>
      <c r="G4" s="9"/>
      <c r="H4" s="9"/>
      <c r="I4" s="9"/>
      <c r="J4" s="9"/>
    </row>
    <row r="5" spans="1:10" ht="15.75" thickBot="1" x14ac:dyDescent="0.3">
      <c r="A5" s="7"/>
      <c r="B5" s="8"/>
      <c r="C5" s="15" t="s">
        <v>39</v>
      </c>
      <c r="D5" s="9" t="s">
        <v>38</v>
      </c>
      <c r="E5" s="16" t="s">
        <v>65</v>
      </c>
      <c r="F5" s="9"/>
      <c r="G5" s="9">
        <v>165.65</v>
      </c>
      <c r="H5" s="9">
        <v>8.8000000000000007</v>
      </c>
      <c r="I5" s="9">
        <v>8.875</v>
      </c>
      <c r="J5" s="9">
        <v>14.005000000000001</v>
      </c>
    </row>
    <row r="6" spans="1:10" ht="30.75" thickBot="1" x14ac:dyDescent="0.3">
      <c r="A6" s="7"/>
      <c r="B6" s="8" t="s">
        <v>15</v>
      </c>
      <c r="C6" s="9">
        <v>376</v>
      </c>
      <c r="D6" s="9" t="s">
        <v>41</v>
      </c>
      <c r="E6" s="9">
        <v>200</v>
      </c>
      <c r="F6" s="9"/>
      <c r="G6" s="9">
        <v>57.65</v>
      </c>
      <c r="H6" s="9">
        <v>0.1</v>
      </c>
      <c r="I6" s="9">
        <v>0</v>
      </c>
      <c r="J6" s="9">
        <v>14.97</v>
      </c>
    </row>
    <row r="7" spans="1:10" thickBot="1" x14ac:dyDescent="0.35">
      <c r="A7" s="7"/>
      <c r="B7" s="9"/>
      <c r="C7" s="9"/>
      <c r="D7" s="9"/>
      <c r="E7" s="9"/>
      <c r="F7" s="9"/>
      <c r="G7" s="9"/>
      <c r="H7" s="9"/>
      <c r="I7" s="9"/>
      <c r="J7" s="9"/>
    </row>
    <row r="8" spans="1:10" ht="14.45" customHeight="1" thickBot="1" x14ac:dyDescent="0.35">
      <c r="A8" s="10"/>
      <c r="B8" s="8"/>
      <c r="C8" s="9"/>
      <c r="D8" s="9"/>
      <c r="E8" s="9"/>
      <c r="F8" s="9"/>
      <c r="G8" s="9"/>
      <c r="H8" s="9"/>
      <c r="I8" s="9"/>
      <c r="J8" s="9"/>
    </row>
    <row r="9" spans="1:10" ht="30.75" thickBot="1" x14ac:dyDescent="0.3">
      <c r="A9" s="7" t="s">
        <v>17</v>
      </c>
      <c r="B9" s="11" t="s">
        <v>18</v>
      </c>
      <c r="C9" s="9"/>
      <c r="D9" s="9" t="s">
        <v>165</v>
      </c>
      <c r="E9" s="9">
        <v>200</v>
      </c>
      <c r="F9" s="9"/>
      <c r="G9" s="9">
        <v>94</v>
      </c>
      <c r="H9" s="9">
        <v>0.8</v>
      </c>
      <c r="I9" s="9">
        <v>0.8</v>
      </c>
      <c r="J9" s="9">
        <v>19.600000000000001</v>
      </c>
    </row>
    <row r="10" spans="1:10" thickBot="1" x14ac:dyDescent="0.35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thickBot="1" x14ac:dyDescent="0.35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.75" thickBot="1" x14ac:dyDescent="0.3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.75" thickBot="1" x14ac:dyDescent="0.3">
      <c r="A13" s="7"/>
      <c r="B13" s="8" t="s">
        <v>21</v>
      </c>
      <c r="C13" s="9" t="s">
        <v>111</v>
      </c>
      <c r="D13" s="9" t="s">
        <v>112</v>
      </c>
      <c r="E13" s="9">
        <v>250</v>
      </c>
      <c r="F13" s="9"/>
      <c r="G13" s="9">
        <v>104.33</v>
      </c>
      <c r="H13" s="9">
        <v>2.12</v>
      </c>
      <c r="I13" s="9">
        <v>2.85</v>
      </c>
      <c r="J13" s="9">
        <v>17.309999999999999</v>
      </c>
    </row>
    <row r="14" spans="1:10" ht="30.75" thickBot="1" x14ac:dyDescent="0.3">
      <c r="A14" s="7"/>
      <c r="B14" s="8" t="s">
        <v>22</v>
      </c>
      <c r="C14" s="9" t="s">
        <v>74</v>
      </c>
      <c r="D14" s="9" t="s">
        <v>75</v>
      </c>
      <c r="E14" s="9">
        <v>100</v>
      </c>
      <c r="F14" s="9"/>
      <c r="G14" s="9">
        <v>153</v>
      </c>
      <c r="H14" s="9">
        <v>21.94</v>
      </c>
      <c r="I14" s="9">
        <v>15.12</v>
      </c>
      <c r="J14" s="9">
        <v>3.51</v>
      </c>
    </row>
    <row r="15" spans="1:10" ht="15.75" thickBot="1" x14ac:dyDescent="0.3">
      <c r="A15" s="7"/>
      <c r="B15" s="8" t="s">
        <v>23</v>
      </c>
      <c r="C15" s="9" t="s">
        <v>51</v>
      </c>
      <c r="D15" s="9" t="s">
        <v>52</v>
      </c>
      <c r="E15" s="9">
        <v>180</v>
      </c>
      <c r="F15" s="9"/>
      <c r="G15" s="9">
        <v>206.9</v>
      </c>
      <c r="H15" s="9">
        <v>5.35</v>
      </c>
      <c r="I15" s="9">
        <v>4.4000000000000004</v>
      </c>
      <c r="J15" s="9">
        <v>35.619999999999997</v>
      </c>
    </row>
    <row r="16" spans="1:10" ht="15.75" thickBot="1" x14ac:dyDescent="0.3">
      <c r="A16" s="7"/>
      <c r="B16" s="8"/>
      <c r="C16" s="9">
        <v>71</v>
      </c>
      <c r="D16" s="9" t="s">
        <v>79</v>
      </c>
      <c r="E16" s="9">
        <v>60</v>
      </c>
      <c r="F16" s="9"/>
      <c r="G16" s="9">
        <v>8.4</v>
      </c>
      <c r="H16" s="9">
        <v>0.48</v>
      </c>
      <c r="I16" s="9">
        <v>0.06</v>
      </c>
      <c r="J16" s="9">
        <v>1.5</v>
      </c>
    </row>
    <row r="17" spans="1:10" ht="30.75" thickBot="1" x14ac:dyDescent="0.3">
      <c r="A17" s="7"/>
      <c r="B17" s="8" t="s">
        <v>25</v>
      </c>
      <c r="C17" s="9" t="s">
        <v>43</v>
      </c>
      <c r="D17" s="9" t="s">
        <v>31</v>
      </c>
      <c r="E17" s="9">
        <v>30</v>
      </c>
      <c r="F17" s="9"/>
      <c r="G17" s="9">
        <v>78.599999999999994</v>
      </c>
      <c r="H17" s="9">
        <v>5.31</v>
      </c>
      <c r="I17" s="9">
        <v>0.9</v>
      </c>
      <c r="J17" s="9">
        <v>14.94</v>
      </c>
    </row>
    <row r="18" spans="1:10" ht="30.75" thickBot="1" x14ac:dyDescent="0.3">
      <c r="A18" s="7"/>
      <c r="B18" s="8" t="s">
        <v>26</v>
      </c>
      <c r="C18" s="9" t="s">
        <v>43</v>
      </c>
      <c r="D18" s="9" t="s">
        <v>80</v>
      </c>
      <c r="E18" s="9">
        <v>20</v>
      </c>
      <c r="F18" s="9"/>
      <c r="G18" s="9">
        <v>51.8</v>
      </c>
      <c r="H18" s="9">
        <v>1.7</v>
      </c>
      <c r="I18" s="9">
        <v>0.66</v>
      </c>
      <c r="J18" s="9">
        <v>8.5</v>
      </c>
    </row>
    <row r="19" spans="1:10" ht="15.75" thickBot="1" x14ac:dyDescent="0.3">
      <c r="A19" s="7"/>
      <c r="B19" s="9"/>
      <c r="C19" s="9" t="s">
        <v>130</v>
      </c>
      <c r="D19" s="9" t="s">
        <v>81</v>
      </c>
      <c r="E19" s="9">
        <v>200</v>
      </c>
      <c r="F19" s="9"/>
      <c r="G19" s="9">
        <v>94.6</v>
      </c>
      <c r="H19" s="9">
        <v>0.16</v>
      </c>
      <c r="I19" s="9">
        <v>0.16</v>
      </c>
      <c r="J19" s="9">
        <v>23.88</v>
      </c>
    </row>
    <row r="20" spans="1:10" thickBot="1" x14ac:dyDescent="0.35">
      <c r="A20" s="10"/>
      <c r="B20" s="9"/>
      <c r="C20" s="9"/>
      <c r="D20" s="9"/>
      <c r="E20" s="9">
        <f>220+35+15+200+200+250+100+180+60+30+20+200</f>
        <v>1510</v>
      </c>
      <c r="F20" s="9"/>
      <c r="G20" s="9">
        <f t="shared" ref="G20:J20" si="0">SUM(G4+G5+G6+G7+G8+G9+G10+G11+G12+G13+G14+G15+G16+G17+G18+G19)</f>
        <v>1014.93</v>
      </c>
      <c r="H20" s="9">
        <f t="shared" si="0"/>
        <v>46.760000000000005</v>
      </c>
      <c r="I20" s="9">
        <f t="shared" si="0"/>
        <v>33.824999999999996</v>
      </c>
      <c r="J20" s="9">
        <f t="shared" si="0"/>
        <v>153.83500000000001</v>
      </c>
    </row>
  </sheetData>
  <mergeCells count="1"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E21" sqref="E21"/>
    </sheetView>
  </sheetViews>
  <sheetFormatPr defaultRowHeight="15" x14ac:dyDescent="0.25"/>
  <cols>
    <col min="4" max="4" width="44.28515625" customWidth="1"/>
  </cols>
  <sheetData>
    <row r="1" spans="1:10" ht="30.75" thickBot="1" x14ac:dyDescent="0.3">
      <c r="A1" s="1" t="s">
        <v>0</v>
      </c>
      <c r="B1" s="17" t="s">
        <v>29</v>
      </c>
      <c r="C1" s="18"/>
      <c r="D1" s="19"/>
      <c r="E1" s="1" t="s">
        <v>1</v>
      </c>
      <c r="F1" s="14"/>
      <c r="G1" s="3"/>
      <c r="H1" s="3"/>
      <c r="I1" s="1" t="s">
        <v>2</v>
      </c>
      <c r="J1" s="14" t="s">
        <v>141</v>
      </c>
    </row>
    <row r="2" spans="1:10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0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30.75" thickBot="1" x14ac:dyDescent="0.3">
      <c r="A4" s="7" t="s">
        <v>13</v>
      </c>
      <c r="B4" s="8" t="s">
        <v>14</v>
      </c>
      <c r="C4" s="9" t="s">
        <v>68</v>
      </c>
      <c r="D4" s="9" t="s">
        <v>166</v>
      </c>
      <c r="E4" s="9" t="s">
        <v>71</v>
      </c>
      <c r="F4" s="9"/>
      <c r="G4" s="9">
        <v>435</v>
      </c>
      <c r="H4" s="9">
        <v>11.6</v>
      </c>
      <c r="I4" s="9">
        <v>11.48</v>
      </c>
      <c r="J4" s="9">
        <v>71.290000000000006</v>
      </c>
    </row>
    <row r="5" spans="1:10" ht="15.75" thickBot="1" x14ac:dyDescent="0.3">
      <c r="A5" s="7"/>
      <c r="B5" s="8"/>
      <c r="C5" s="9" t="s">
        <v>33</v>
      </c>
      <c r="D5" s="9" t="s">
        <v>32</v>
      </c>
      <c r="E5" s="9">
        <v>200</v>
      </c>
      <c r="F5" s="9"/>
      <c r="G5" s="9">
        <v>60.05</v>
      </c>
      <c r="H5" s="9">
        <v>0.1</v>
      </c>
      <c r="I5" s="9">
        <v>0</v>
      </c>
      <c r="J5" s="9">
        <v>15.17</v>
      </c>
    </row>
    <row r="6" spans="1:10" ht="15.75" thickBot="1" x14ac:dyDescent="0.3">
      <c r="A6" s="7"/>
      <c r="B6" s="8" t="s">
        <v>16</v>
      </c>
      <c r="C6" s="12"/>
      <c r="D6" s="9"/>
      <c r="E6" s="9"/>
      <c r="F6" s="9"/>
      <c r="G6" s="9"/>
      <c r="H6" s="9"/>
      <c r="I6" s="9"/>
      <c r="J6" s="9"/>
    </row>
    <row r="7" spans="1:10" ht="15.75" thickBot="1" x14ac:dyDescent="0.3">
      <c r="A7" s="7"/>
      <c r="B7" s="9"/>
      <c r="C7" s="9"/>
      <c r="D7" s="9" t="s">
        <v>44</v>
      </c>
      <c r="E7" s="9">
        <v>200</v>
      </c>
      <c r="F7" s="9"/>
      <c r="G7" s="9">
        <v>192</v>
      </c>
      <c r="H7" s="9">
        <v>3</v>
      </c>
      <c r="I7" s="9">
        <v>1</v>
      </c>
      <c r="J7" s="9">
        <v>42</v>
      </c>
    </row>
    <row r="8" spans="1:10" ht="30.75" thickBot="1" x14ac:dyDescent="0.3">
      <c r="A8" s="10"/>
      <c r="B8" s="8" t="s">
        <v>15</v>
      </c>
      <c r="C8" s="9"/>
      <c r="D8" s="9"/>
      <c r="E8" s="9"/>
      <c r="F8" s="9"/>
      <c r="G8" s="9"/>
      <c r="H8" s="9"/>
      <c r="I8" s="9"/>
      <c r="J8" s="9"/>
    </row>
    <row r="9" spans="1:10" ht="30.75" thickBot="1" x14ac:dyDescent="0.3">
      <c r="A9" s="7" t="s">
        <v>17</v>
      </c>
      <c r="B9" s="11" t="s">
        <v>18</v>
      </c>
      <c r="C9" s="9"/>
      <c r="D9" s="9"/>
      <c r="E9" s="9"/>
      <c r="F9" s="9"/>
      <c r="G9" s="9"/>
      <c r="H9" s="9"/>
      <c r="I9" s="9"/>
      <c r="J9" s="9"/>
    </row>
    <row r="10" spans="1:10" thickBot="1" x14ac:dyDescent="0.35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thickBot="1" x14ac:dyDescent="0.35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.75" thickBot="1" x14ac:dyDescent="0.3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30.75" thickBot="1" x14ac:dyDescent="0.3">
      <c r="A13" s="7"/>
      <c r="B13" s="8" t="s">
        <v>21</v>
      </c>
      <c r="C13" s="9" t="s">
        <v>100</v>
      </c>
      <c r="D13" s="9" t="s">
        <v>101</v>
      </c>
      <c r="E13" s="9" t="s">
        <v>102</v>
      </c>
      <c r="F13" s="9"/>
      <c r="G13" s="9">
        <v>106.71</v>
      </c>
      <c r="H13" s="9">
        <v>2.0299999999999998</v>
      </c>
      <c r="I13" s="9">
        <v>5.9</v>
      </c>
      <c r="J13" s="9">
        <v>10.39</v>
      </c>
    </row>
    <row r="14" spans="1:10" ht="30.75" thickBot="1" x14ac:dyDescent="0.3">
      <c r="A14" s="7"/>
      <c r="B14" s="8" t="s">
        <v>22</v>
      </c>
      <c r="C14" s="9" t="s">
        <v>125</v>
      </c>
      <c r="D14" s="9" t="s">
        <v>86</v>
      </c>
      <c r="E14" s="9" t="s">
        <v>60</v>
      </c>
      <c r="F14" s="9"/>
      <c r="G14" s="9">
        <v>202.16</v>
      </c>
      <c r="H14" s="9">
        <v>16.11</v>
      </c>
      <c r="I14" s="9">
        <v>8.8699999999999992</v>
      </c>
      <c r="J14" s="9">
        <v>14.19</v>
      </c>
    </row>
    <row r="15" spans="1:10" ht="30.75" thickBot="1" x14ac:dyDescent="0.3">
      <c r="A15" s="7"/>
      <c r="B15" s="8" t="s">
        <v>23</v>
      </c>
      <c r="C15" s="9" t="s">
        <v>127</v>
      </c>
      <c r="D15" s="9" t="s">
        <v>167</v>
      </c>
      <c r="E15" s="9">
        <v>180</v>
      </c>
      <c r="F15" s="9"/>
      <c r="G15" s="9">
        <v>152.4</v>
      </c>
      <c r="H15" s="9">
        <v>4.01</v>
      </c>
      <c r="I15" s="9">
        <v>4.25</v>
      </c>
      <c r="J15" s="9">
        <v>24.56</v>
      </c>
    </row>
    <row r="16" spans="1:10" ht="15.75" thickBot="1" x14ac:dyDescent="0.3">
      <c r="A16" s="7"/>
      <c r="B16" s="8"/>
      <c r="C16" s="9">
        <v>71</v>
      </c>
      <c r="D16" s="9" t="s">
        <v>129</v>
      </c>
      <c r="E16" s="9">
        <v>60</v>
      </c>
      <c r="F16" s="9"/>
      <c r="G16" s="9">
        <v>11.94</v>
      </c>
      <c r="H16" s="9">
        <v>0.36</v>
      </c>
      <c r="I16" s="9">
        <v>0.12</v>
      </c>
      <c r="J16" s="9">
        <v>2.52</v>
      </c>
    </row>
    <row r="17" spans="1:10" ht="30.75" thickBot="1" x14ac:dyDescent="0.3">
      <c r="A17" s="7"/>
      <c r="B17" s="8" t="s">
        <v>25</v>
      </c>
      <c r="C17" s="9" t="s">
        <v>43</v>
      </c>
      <c r="D17" s="9" t="s">
        <v>31</v>
      </c>
      <c r="E17" s="9">
        <v>30</v>
      </c>
      <c r="F17" s="9"/>
      <c r="G17" s="9">
        <v>78.599999999999994</v>
      </c>
      <c r="H17" s="9">
        <v>5.31</v>
      </c>
      <c r="I17" s="9">
        <v>0.9</v>
      </c>
      <c r="J17" s="9">
        <v>14.94</v>
      </c>
    </row>
    <row r="18" spans="1:10" ht="30.75" thickBot="1" x14ac:dyDescent="0.3">
      <c r="A18" s="7"/>
      <c r="B18" s="8" t="s">
        <v>26</v>
      </c>
      <c r="C18" s="9" t="s">
        <v>43</v>
      </c>
      <c r="D18" s="9" t="s">
        <v>80</v>
      </c>
      <c r="E18" s="9">
        <v>20</v>
      </c>
      <c r="F18" s="9"/>
      <c r="G18" s="9">
        <v>51.8</v>
      </c>
      <c r="H18" s="9">
        <v>1.7</v>
      </c>
      <c r="I18" s="9">
        <v>0.66</v>
      </c>
      <c r="J18" s="9">
        <v>8.5</v>
      </c>
    </row>
    <row r="19" spans="1:10" ht="15.75" thickBot="1" x14ac:dyDescent="0.3">
      <c r="A19" s="7"/>
      <c r="B19" s="9"/>
      <c r="C19" s="9" t="s">
        <v>54</v>
      </c>
      <c r="D19" s="9" t="s">
        <v>53</v>
      </c>
      <c r="E19" s="9">
        <v>200</v>
      </c>
      <c r="F19" s="9"/>
      <c r="G19" s="9">
        <v>126.4</v>
      </c>
      <c r="H19" s="9">
        <v>0.44</v>
      </c>
      <c r="I19" s="9">
        <v>0</v>
      </c>
      <c r="J19" s="9">
        <v>31.76</v>
      </c>
    </row>
    <row r="20" spans="1:10" thickBot="1" x14ac:dyDescent="0.35">
      <c r="A20" s="10"/>
      <c r="B20" s="9"/>
      <c r="C20" s="9"/>
      <c r="D20" s="9"/>
      <c r="E20" s="9">
        <f>150+20+400+260+90+20+180+60+30+20+200</f>
        <v>1430</v>
      </c>
      <c r="F20" s="9"/>
      <c r="G20" s="9">
        <f t="shared" ref="G20:J20" si="0">SUM(G4+G5+G6+G7+G8+G9+G10+G11+G12+G13+G14+G15+G16+G17+G18+G19)</f>
        <v>1417.06</v>
      </c>
      <c r="H20" s="9">
        <f t="shared" si="0"/>
        <v>44.660000000000004</v>
      </c>
      <c r="I20" s="9">
        <f t="shared" si="0"/>
        <v>33.18</v>
      </c>
      <c r="J20" s="9">
        <f t="shared" si="0"/>
        <v>235.32000000000002</v>
      </c>
    </row>
  </sheetData>
  <mergeCells count="1">
    <mergeCell ref="B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17" sqref="D17"/>
    </sheetView>
  </sheetViews>
  <sheetFormatPr defaultRowHeight="15" x14ac:dyDescent="0.25"/>
  <cols>
    <col min="4" max="4" width="45.42578125" customWidth="1"/>
    <col min="5" max="5" width="10.28515625" customWidth="1"/>
  </cols>
  <sheetData>
    <row r="1" spans="1:10" ht="15.75" thickBot="1" x14ac:dyDescent="0.3">
      <c r="A1" s="1" t="s">
        <v>0</v>
      </c>
      <c r="B1" s="17" t="s">
        <v>29</v>
      </c>
      <c r="C1" s="18"/>
      <c r="D1" s="19"/>
      <c r="E1" s="1" t="s">
        <v>1</v>
      </c>
      <c r="F1" s="14"/>
      <c r="G1" s="3"/>
      <c r="H1" s="3"/>
      <c r="I1" s="1" t="s">
        <v>2</v>
      </c>
      <c r="J1" s="14" t="s">
        <v>142</v>
      </c>
    </row>
    <row r="2" spans="1:10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0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30.75" thickBot="1" x14ac:dyDescent="0.3">
      <c r="A4" s="7" t="s">
        <v>13</v>
      </c>
      <c r="B4" s="8" t="s">
        <v>14</v>
      </c>
      <c r="C4" s="9">
        <v>173</v>
      </c>
      <c r="D4" s="9" t="s">
        <v>134</v>
      </c>
      <c r="E4" s="9" t="s">
        <v>37</v>
      </c>
      <c r="F4" s="9"/>
      <c r="G4" s="9">
        <v>358</v>
      </c>
      <c r="H4" s="9">
        <v>9.0399999999999991</v>
      </c>
      <c r="I4" s="9">
        <v>13.44</v>
      </c>
      <c r="J4" s="9">
        <v>50.14</v>
      </c>
    </row>
    <row r="5" spans="1:10" ht="15.75" thickBot="1" x14ac:dyDescent="0.3">
      <c r="A5" s="7"/>
      <c r="B5" s="8"/>
      <c r="C5" s="9" t="s">
        <v>93</v>
      </c>
      <c r="D5" s="9" t="s">
        <v>94</v>
      </c>
      <c r="E5" s="9" t="s">
        <v>95</v>
      </c>
      <c r="F5" s="9"/>
      <c r="G5" s="9">
        <v>144.69999999999999</v>
      </c>
      <c r="H5" s="9">
        <v>2.39</v>
      </c>
      <c r="I5" s="9">
        <v>8.15</v>
      </c>
      <c r="J5" s="9">
        <v>15.07</v>
      </c>
    </row>
    <row r="6" spans="1:10" ht="15.75" thickBot="1" x14ac:dyDescent="0.3">
      <c r="A6" s="7"/>
      <c r="B6" s="8" t="s">
        <v>16</v>
      </c>
      <c r="C6" s="9" t="s">
        <v>27</v>
      </c>
      <c r="D6" s="9" t="s">
        <v>42</v>
      </c>
      <c r="E6" s="9">
        <v>50</v>
      </c>
      <c r="F6" s="9"/>
      <c r="G6" s="9">
        <v>225</v>
      </c>
      <c r="H6" s="9">
        <v>3.75</v>
      </c>
      <c r="I6" s="9">
        <v>8.5</v>
      </c>
      <c r="J6" s="9">
        <v>33.5</v>
      </c>
    </row>
    <row r="7" spans="1:10" ht="15.75" thickBot="1" x14ac:dyDescent="0.3">
      <c r="A7" s="7"/>
      <c r="B7" s="9"/>
      <c r="C7" s="9">
        <v>376</v>
      </c>
      <c r="D7" s="9" t="s">
        <v>41</v>
      </c>
      <c r="E7" s="9">
        <v>200</v>
      </c>
      <c r="F7" s="9"/>
      <c r="G7" s="9">
        <v>57.65</v>
      </c>
      <c r="H7" s="9">
        <v>0.1</v>
      </c>
      <c r="I7" s="9">
        <v>0</v>
      </c>
      <c r="J7" s="9">
        <v>14.97</v>
      </c>
    </row>
    <row r="8" spans="1:10" ht="30.75" thickBot="1" x14ac:dyDescent="0.3">
      <c r="A8" s="10"/>
      <c r="B8" s="8" t="s">
        <v>15</v>
      </c>
      <c r="C8" s="9"/>
      <c r="D8" s="9"/>
      <c r="E8" s="9"/>
      <c r="F8" s="9"/>
      <c r="G8" s="9"/>
      <c r="H8" s="9"/>
      <c r="I8" s="9"/>
      <c r="J8" s="9"/>
    </row>
    <row r="9" spans="1:10" ht="30.75" thickBot="1" x14ac:dyDescent="0.3">
      <c r="A9" s="7" t="s">
        <v>17</v>
      </c>
      <c r="B9" s="11" t="s">
        <v>18</v>
      </c>
      <c r="C9" s="9"/>
      <c r="D9" s="9"/>
      <c r="E9" s="9"/>
      <c r="F9" s="9"/>
      <c r="G9" s="9"/>
      <c r="H9" s="9"/>
      <c r="I9" s="9"/>
      <c r="J9" s="9"/>
    </row>
    <row r="10" spans="1:10" thickBot="1" x14ac:dyDescent="0.35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thickBot="1" x14ac:dyDescent="0.35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.75" thickBot="1" x14ac:dyDescent="0.3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.75" thickBot="1" x14ac:dyDescent="0.3">
      <c r="A13" s="7"/>
      <c r="B13" s="8" t="s">
        <v>21</v>
      </c>
      <c r="C13" s="9" t="s">
        <v>88</v>
      </c>
      <c r="D13" s="9" t="s">
        <v>85</v>
      </c>
      <c r="E13" s="9">
        <v>250</v>
      </c>
      <c r="F13" s="9"/>
      <c r="G13" s="9">
        <v>155.66999999999999</v>
      </c>
      <c r="H13" s="9">
        <v>5.97</v>
      </c>
      <c r="I13" s="9">
        <v>5.52</v>
      </c>
      <c r="J13" s="9">
        <v>20.14</v>
      </c>
    </row>
    <row r="14" spans="1:10" ht="15.75" thickBot="1" x14ac:dyDescent="0.3">
      <c r="A14" s="7"/>
      <c r="B14" s="8" t="s">
        <v>22</v>
      </c>
      <c r="C14" s="9" t="s">
        <v>103</v>
      </c>
      <c r="D14" s="9" t="s">
        <v>104</v>
      </c>
      <c r="E14" s="9" t="s">
        <v>105</v>
      </c>
      <c r="F14" s="9"/>
      <c r="G14" s="9">
        <v>425.94</v>
      </c>
      <c r="H14" s="9">
        <v>19.8</v>
      </c>
      <c r="I14" s="9">
        <v>18.43</v>
      </c>
      <c r="J14" s="9">
        <v>36.200000000000003</v>
      </c>
    </row>
    <row r="15" spans="1:10" ht="15.75" thickBot="1" x14ac:dyDescent="0.3">
      <c r="A15" s="7"/>
      <c r="B15" s="8" t="s">
        <v>23</v>
      </c>
      <c r="C15" s="9">
        <v>71</v>
      </c>
      <c r="D15" s="9" t="s">
        <v>79</v>
      </c>
      <c r="E15" s="9">
        <v>60</v>
      </c>
      <c r="F15" s="9"/>
      <c r="G15" s="9">
        <v>8.4</v>
      </c>
      <c r="H15" s="9">
        <v>0.48</v>
      </c>
      <c r="I15" s="9">
        <v>0.06</v>
      </c>
      <c r="J15" s="9">
        <v>1.5</v>
      </c>
    </row>
    <row r="16" spans="1:10" ht="15.75" thickBot="1" x14ac:dyDescent="0.3">
      <c r="A16" s="7"/>
      <c r="B16" s="8"/>
      <c r="C16" s="9" t="s">
        <v>115</v>
      </c>
      <c r="D16" s="9" t="s">
        <v>116</v>
      </c>
      <c r="E16" s="9">
        <v>200</v>
      </c>
      <c r="F16" s="9"/>
      <c r="G16" s="9">
        <v>92</v>
      </c>
      <c r="H16" s="9">
        <v>1</v>
      </c>
      <c r="I16" s="9">
        <v>0.2</v>
      </c>
      <c r="J16" s="9">
        <v>20.2</v>
      </c>
    </row>
    <row r="17" spans="1:10" ht="30.75" thickBot="1" x14ac:dyDescent="0.3">
      <c r="A17" s="7"/>
      <c r="B17" s="8" t="s">
        <v>25</v>
      </c>
      <c r="C17" s="9" t="s">
        <v>43</v>
      </c>
      <c r="D17" s="9" t="s">
        <v>31</v>
      </c>
      <c r="E17" s="9">
        <v>30</v>
      </c>
      <c r="F17" s="9"/>
      <c r="G17" s="9">
        <v>78.599999999999994</v>
      </c>
      <c r="H17" s="9">
        <v>5.31</v>
      </c>
      <c r="I17" s="9">
        <v>0.9</v>
      </c>
      <c r="J17" s="9">
        <v>14.94</v>
      </c>
    </row>
    <row r="18" spans="1:10" ht="30.75" thickBot="1" x14ac:dyDescent="0.3">
      <c r="A18" s="7"/>
      <c r="B18" s="8" t="s">
        <v>26</v>
      </c>
      <c r="C18" s="9" t="s">
        <v>43</v>
      </c>
      <c r="D18" s="9" t="s">
        <v>80</v>
      </c>
      <c r="E18" s="9">
        <v>20</v>
      </c>
      <c r="F18" s="9"/>
      <c r="G18" s="9">
        <v>51.8</v>
      </c>
      <c r="H18" s="9">
        <v>1.7</v>
      </c>
      <c r="I18" s="9">
        <v>0.66</v>
      </c>
      <c r="J18" s="9">
        <v>8.5</v>
      </c>
    </row>
    <row r="19" spans="1:10" thickBot="1" x14ac:dyDescent="0.35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thickBot="1" x14ac:dyDescent="0.35">
      <c r="A20" s="10"/>
      <c r="B20" s="9"/>
      <c r="C20" s="9"/>
      <c r="D20" s="9"/>
      <c r="E20" s="9">
        <f>220+40+50+200+250+90+115+60+200+30+20</f>
        <v>1275</v>
      </c>
      <c r="F20" s="9"/>
      <c r="G20" s="9">
        <f t="shared" ref="G20:J20" si="0">SUM(G4+G5+G6+G7+G8+G9+G10+G11+G12+G13+G14+G15+G16+G17+G18+G19)</f>
        <v>1597.76</v>
      </c>
      <c r="H20" s="9">
        <f t="shared" si="0"/>
        <v>49.54</v>
      </c>
      <c r="I20" s="9">
        <f t="shared" si="0"/>
        <v>55.86</v>
      </c>
      <c r="J20" s="9">
        <f t="shared" si="0"/>
        <v>215.15999999999997</v>
      </c>
    </row>
  </sheetData>
  <mergeCells count="1">
    <mergeCell ref="B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2" workbookViewId="0">
      <selection activeCell="E21" sqref="E21"/>
    </sheetView>
  </sheetViews>
  <sheetFormatPr defaultRowHeight="15" x14ac:dyDescent="0.25"/>
  <cols>
    <col min="4" max="4" width="45.140625" customWidth="1"/>
  </cols>
  <sheetData>
    <row r="1" spans="1:10" ht="30.75" thickBot="1" x14ac:dyDescent="0.3">
      <c r="A1" s="1" t="s">
        <v>0</v>
      </c>
      <c r="B1" s="17" t="s">
        <v>29</v>
      </c>
      <c r="C1" s="18"/>
      <c r="D1" s="19"/>
      <c r="E1" s="1" t="s">
        <v>1</v>
      </c>
      <c r="F1" s="14"/>
      <c r="G1" s="3"/>
      <c r="H1" s="3"/>
      <c r="I1" s="1" t="s">
        <v>2</v>
      </c>
      <c r="J1" s="14" t="s">
        <v>143</v>
      </c>
    </row>
    <row r="2" spans="1:10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0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30.75" thickBot="1" x14ac:dyDescent="0.3">
      <c r="A4" s="7" t="s">
        <v>13</v>
      </c>
      <c r="B4" s="8" t="s">
        <v>14</v>
      </c>
      <c r="C4" s="9" t="s">
        <v>146</v>
      </c>
      <c r="D4" s="9" t="s">
        <v>147</v>
      </c>
      <c r="E4" s="9" t="s">
        <v>148</v>
      </c>
      <c r="F4" s="9"/>
      <c r="G4" s="9">
        <v>366.7</v>
      </c>
      <c r="H4" s="9">
        <v>14.58</v>
      </c>
      <c r="I4" s="9">
        <v>13.82</v>
      </c>
      <c r="J4" s="9">
        <v>45.8</v>
      </c>
    </row>
    <row r="5" spans="1:10" ht="15.75" thickBot="1" x14ac:dyDescent="0.3">
      <c r="A5" s="7"/>
      <c r="B5" s="8"/>
      <c r="C5" s="9" t="s">
        <v>93</v>
      </c>
      <c r="D5" s="9" t="s">
        <v>94</v>
      </c>
      <c r="E5" s="9" t="s">
        <v>95</v>
      </c>
      <c r="F5" s="9"/>
      <c r="G5" s="9">
        <v>144.69999999999999</v>
      </c>
      <c r="H5" s="9">
        <v>2.39</v>
      </c>
      <c r="I5" s="9">
        <v>8.15</v>
      </c>
      <c r="J5" s="9">
        <v>15.07</v>
      </c>
    </row>
    <row r="6" spans="1:10" ht="30.75" thickBot="1" x14ac:dyDescent="0.3">
      <c r="A6" s="7"/>
      <c r="B6" s="8" t="s">
        <v>15</v>
      </c>
      <c r="C6" s="9">
        <v>382</v>
      </c>
      <c r="D6" s="9" t="s">
        <v>119</v>
      </c>
      <c r="E6" s="9">
        <v>200</v>
      </c>
      <c r="F6" s="9"/>
      <c r="G6" s="9">
        <v>118.6</v>
      </c>
      <c r="H6" s="9">
        <v>4.07</v>
      </c>
      <c r="I6" s="9">
        <v>3.54</v>
      </c>
      <c r="J6" s="9">
        <v>17.579999999999998</v>
      </c>
    </row>
    <row r="7" spans="1:10" thickBot="1" x14ac:dyDescent="0.35">
      <c r="A7" s="7"/>
      <c r="B7" s="9"/>
      <c r="C7" s="9"/>
      <c r="D7" s="9"/>
      <c r="E7" s="9"/>
      <c r="F7" s="9"/>
      <c r="G7" s="9"/>
      <c r="H7" s="9"/>
      <c r="I7" s="9"/>
      <c r="J7" s="9"/>
    </row>
    <row r="8" spans="1:10" ht="15.75" thickBot="1" x14ac:dyDescent="0.3">
      <c r="A8" s="10"/>
      <c r="B8" s="8"/>
      <c r="C8" s="9"/>
      <c r="D8" s="9" t="s">
        <v>168</v>
      </c>
      <c r="E8" s="9">
        <v>90</v>
      </c>
      <c r="F8" s="9"/>
      <c r="G8" s="9">
        <v>183</v>
      </c>
      <c r="H8" s="9">
        <v>3.7</v>
      </c>
      <c r="I8" s="9">
        <v>10</v>
      </c>
      <c r="J8" s="9">
        <v>19.399999999999999</v>
      </c>
    </row>
    <row r="9" spans="1:10" ht="30.75" thickBot="1" x14ac:dyDescent="0.3">
      <c r="A9" s="7" t="s">
        <v>17</v>
      </c>
      <c r="B9" s="11" t="s">
        <v>18</v>
      </c>
      <c r="C9" s="9"/>
      <c r="D9" s="9"/>
      <c r="E9" s="9"/>
      <c r="F9" s="9"/>
      <c r="G9" s="9"/>
      <c r="H9" s="9"/>
      <c r="I9" s="9"/>
      <c r="J9" s="9"/>
    </row>
    <row r="10" spans="1:10" thickBot="1" x14ac:dyDescent="0.35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thickBot="1" x14ac:dyDescent="0.35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.75" thickBot="1" x14ac:dyDescent="0.3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.75" thickBot="1" x14ac:dyDescent="0.3">
      <c r="A13" s="7"/>
      <c r="B13" s="8" t="s">
        <v>21</v>
      </c>
      <c r="C13" s="9" t="s">
        <v>45</v>
      </c>
      <c r="D13" s="9" t="s">
        <v>46</v>
      </c>
      <c r="E13" s="9" t="s">
        <v>47</v>
      </c>
      <c r="F13" s="9"/>
      <c r="G13" s="9">
        <v>114.06</v>
      </c>
      <c r="H13" s="9">
        <v>1.93</v>
      </c>
      <c r="I13" s="9">
        <v>5.92</v>
      </c>
      <c r="J13" s="9">
        <v>11.64</v>
      </c>
    </row>
    <row r="14" spans="1:10" ht="30.75" thickBot="1" x14ac:dyDescent="0.3">
      <c r="A14" s="7"/>
      <c r="B14" s="8" t="s">
        <v>22</v>
      </c>
      <c r="C14" s="9" t="s">
        <v>125</v>
      </c>
      <c r="D14" s="9" t="s">
        <v>126</v>
      </c>
      <c r="E14" s="9" t="s">
        <v>60</v>
      </c>
      <c r="F14" s="9"/>
      <c r="G14" s="9">
        <v>202.16</v>
      </c>
      <c r="H14" s="9">
        <v>16.11</v>
      </c>
      <c r="I14" s="9">
        <v>8.8699999999999992</v>
      </c>
      <c r="J14" s="9">
        <v>14.19</v>
      </c>
    </row>
    <row r="15" spans="1:10" ht="15.75" thickBot="1" x14ac:dyDescent="0.3">
      <c r="A15" s="7"/>
      <c r="B15" s="8" t="s">
        <v>23</v>
      </c>
      <c r="C15" s="9" t="s">
        <v>51</v>
      </c>
      <c r="D15" s="9" t="s">
        <v>52</v>
      </c>
      <c r="E15" s="9">
        <v>180</v>
      </c>
      <c r="F15" s="9"/>
      <c r="G15" s="9">
        <v>206.9</v>
      </c>
      <c r="H15" s="9">
        <v>5.35</v>
      </c>
      <c r="I15" s="9">
        <v>4.4000000000000004</v>
      </c>
      <c r="J15" s="9">
        <v>35.619999999999997</v>
      </c>
    </row>
    <row r="16" spans="1:10" ht="15.75" thickBot="1" x14ac:dyDescent="0.3">
      <c r="A16" s="7"/>
      <c r="B16" s="8"/>
      <c r="C16" s="9" t="s">
        <v>63</v>
      </c>
      <c r="D16" s="9" t="s">
        <v>64</v>
      </c>
      <c r="E16" s="9">
        <v>60</v>
      </c>
      <c r="F16" s="9"/>
      <c r="G16" s="9">
        <v>102.7</v>
      </c>
      <c r="H16" s="9">
        <v>1.1200000000000001</v>
      </c>
      <c r="I16" s="9">
        <v>4.5599999999999996</v>
      </c>
      <c r="J16" s="9">
        <v>6.68</v>
      </c>
    </row>
    <row r="17" spans="1:10" ht="30.75" thickBot="1" x14ac:dyDescent="0.3">
      <c r="A17" s="7"/>
      <c r="B17" s="8" t="s">
        <v>25</v>
      </c>
      <c r="C17" s="9" t="s">
        <v>43</v>
      </c>
      <c r="D17" s="9" t="s">
        <v>31</v>
      </c>
      <c r="E17" s="9">
        <v>50</v>
      </c>
      <c r="F17" s="9"/>
      <c r="G17" s="9">
        <v>218.34</v>
      </c>
      <c r="H17" s="9">
        <v>3.85</v>
      </c>
      <c r="I17" s="9">
        <v>2.5</v>
      </c>
      <c r="J17" s="9">
        <v>41.5</v>
      </c>
    </row>
    <row r="18" spans="1:10" ht="30.75" thickBot="1" x14ac:dyDescent="0.3">
      <c r="A18" s="7"/>
      <c r="B18" s="8" t="s">
        <v>15</v>
      </c>
      <c r="C18" s="9" t="s">
        <v>130</v>
      </c>
      <c r="D18" s="9" t="s">
        <v>81</v>
      </c>
      <c r="E18" s="9">
        <v>200</v>
      </c>
      <c r="F18" s="9"/>
      <c r="G18" s="9">
        <v>94.6</v>
      </c>
      <c r="H18" s="9">
        <v>0.16</v>
      </c>
      <c r="I18" s="9">
        <v>0.16</v>
      </c>
      <c r="J18" s="9">
        <v>23.88</v>
      </c>
    </row>
    <row r="19" spans="1:10" thickBot="1" x14ac:dyDescent="0.35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thickBot="1" x14ac:dyDescent="0.35">
      <c r="A20" s="10"/>
      <c r="B20" s="9"/>
      <c r="C20" s="9"/>
      <c r="D20" s="9"/>
      <c r="E20" s="9">
        <f>120+30+10+200+90+250+10+90+20+180+60+50+200</f>
        <v>1310</v>
      </c>
      <c r="F20" s="9"/>
      <c r="G20" s="9">
        <f t="shared" ref="G20:J20" si="0">SUM(G4+G5+G6+G7+G8+G9+G10+G11+G12+G13+G14+G15+G16+G17+G18+G19)</f>
        <v>1751.76</v>
      </c>
      <c r="H20" s="9">
        <f t="shared" si="0"/>
        <v>53.26</v>
      </c>
      <c r="I20" s="9">
        <f t="shared" si="0"/>
        <v>61.919999999999995</v>
      </c>
      <c r="J20" s="9">
        <f t="shared" si="0"/>
        <v>231.35999999999999</v>
      </c>
    </row>
  </sheetData>
  <mergeCells count="1">
    <mergeCell ref="B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2" workbookViewId="0">
      <selection activeCell="E21" sqref="E21"/>
    </sheetView>
  </sheetViews>
  <sheetFormatPr defaultRowHeight="15" x14ac:dyDescent="0.25"/>
  <cols>
    <col min="4" max="4" width="44.85546875" customWidth="1"/>
  </cols>
  <sheetData>
    <row r="1" spans="1:10" ht="30.75" thickBot="1" x14ac:dyDescent="0.3">
      <c r="A1" s="1" t="s">
        <v>0</v>
      </c>
      <c r="B1" s="17" t="s">
        <v>29</v>
      </c>
      <c r="C1" s="18"/>
      <c r="D1" s="19"/>
      <c r="E1" s="1" t="s">
        <v>1</v>
      </c>
      <c r="F1" s="14"/>
      <c r="G1" s="3"/>
      <c r="H1" s="3"/>
      <c r="I1" s="1" t="s">
        <v>2</v>
      </c>
      <c r="J1" s="14" t="s">
        <v>144</v>
      </c>
    </row>
    <row r="2" spans="1:10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0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30.75" thickBot="1" x14ac:dyDescent="0.3">
      <c r="A4" s="7" t="s">
        <v>13</v>
      </c>
      <c r="B4" s="8" t="s">
        <v>14</v>
      </c>
      <c r="C4" s="9">
        <v>395</v>
      </c>
      <c r="D4" s="9" t="s">
        <v>169</v>
      </c>
      <c r="E4" s="9">
        <v>200</v>
      </c>
      <c r="F4" s="9"/>
      <c r="G4" s="9">
        <v>271</v>
      </c>
      <c r="H4" s="9">
        <v>9.82</v>
      </c>
      <c r="I4" s="9">
        <v>5.08</v>
      </c>
      <c r="J4" s="9">
        <v>36.44</v>
      </c>
    </row>
    <row r="5" spans="1:10" ht="15.75" thickBot="1" x14ac:dyDescent="0.3">
      <c r="A5" s="7"/>
      <c r="B5" s="8"/>
      <c r="C5" s="9" t="s">
        <v>93</v>
      </c>
      <c r="D5" s="9" t="s">
        <v>94</v>
      </c>
      <c r="E5" s="9" t="s">
        <v>95</v>
      </c>
      <c r="F5" s="9"/>
      <c r="G5" s="9">
        <v>144.69999999999999</v>
      </c>
      <c r="H5" s="9">
        <v>2.39</v>
      </c>
      <c r="I5" s="9">
        <v>8.15</v>
      </c>
      <c r="J5" s="9">
        <v>15.07</v>
      </c>
    </row>
    <row r="6" spans="1:10" ht="30.75" thickBot="1" x14ac:dyDescent="0.3">
      <c r="A6" s="7"/>
      <c r="B6" s="8" t="s">
        <v>15</v>
      </c>
      <c r="C6" s="12" t="s">
        <v>69</v>
      </c>
      <c r="D6" s="9" t="s">
        <v>70</v>
      </c>
      <c r="E6" s="9">
        <v>200</v>
      </c>
      <c r="F6" s="9"/>
      <c r="G6" s="9">
        <v>81</v>
      </c>
      <c r="H6" s="9">
        <v>1.52</v>
      </c>
      <c r="I6" s="9">
        <v>1.35</v>
      </c>
      <c r="J6" s="9">
        <v>15.9</v>
      </c>
    </row>
    <row r="7" spans="1:10" thickBot="1" x14ac:dyDescent="0.35">
      <c r="A7" s="7"/>
      <c r="B7" s="9"/>
      <c r="C7" s="9"/>
      <c r="D7" s="9"/>
      <c r="E7" s="9"/>
      <c r="F7" s="9"/>
      <c r="G7" s="9"/>
      <c r="H7" s="9"/>
      <c r="I7" s="9"/>
      <c r="J7" s="9"/>
    </row>
    <row r="8" spans="1:10" thickBot="1" x14ac:dyDescent="0.35">
      <c r="A8" s="10"/>
      <c r="B8" s="8"/>
      <c r="C8" s="9"/>
      <c r="D8" s="9"/>
      <c r="E8" s="9"/>
      <c r="F8" s="9"/>
      <c r="G8" s="9"/>
      <c r="H8" s="9"/>
      <c r="I8" s="9"/>
      <c r="J8" s="9"/>
    </row>
    <row r="9" spans="1:10" ht="30.75" thickBot="1" x14ac:dyDescent="0.3">
      <c r="A9" s="7" t="s">
        <v>17</v>
      </c>
      <c r="B9" s="11" t="s">
        <v>18</v>
      </c>
      <c r="C9" s="9"/>
      <c r="D9" s="9" t="s">
        <v>44</v>
      </c>
      <c r="E9" s="9">
        <v>200</v>
      </c>
      <c r="F9" s="9"/>
      <c r="G9" s="9">
        <v>192</v>
      </c>
      <c r="H9" s="9">
        <v>3</v>
      </c>
      <c r="I9" s="9">
        <v>1</v>
      </c>
      <c r="J9" s="9">
        <v>42</v>
      </c>
    </row>
    <row r="10" spans="1:10" thickBot="1" x14ac:dyDescent="0.35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thickBot="1" x14ac:dyDescent="0.35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.75" thickBot="1" x14ac:dyDescent="0.3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.75" thickBot="1" x14ac:dyDescent="0.3">
      <c r="A13" s="7"/>
      <c r="B13" s="8" t="s">
        <v>21</v>
      </c>
      <c r="C13" s="9" t="s">
        <v>72</v>
      </c>
      <c r="D13" s="9" t="s">
        <v>150</v>
      </c>
      <c r="E13" s="9">
        <v>250</v>
      </c>
      <c r="F13" s="9"/>
      <c r="G13" s="9">
        <v>121.53</v>
      </c>
      <c r="H13" s="9">
        <v>2.81</v>
      </c>
      <c r="I13" s="9">
        <v>2.91</v>
      </c>
      <c r="J13" s="9">
        <v>20.71</v>
      </c>
    </row>
    <row r="14" spans="1:10" ht="15.75" thickBot="1" x14ac:dyDescent="0.3">
      <c r="A14" s="7"/>
      <c r="B14" s="8" t="s">
        <v>22</v>
      </c>
      <c r="C14" s="9" t="s">
        <v>48</v>
      </c>
      <c r="D14" s="9" t="s">
        <v>49</v>
      </c>
      <c r="E14" s="9" t="s">
        <v>50</v>
      </c>
      <c r="F14" s="9"/>
      <c r="G14" s="9">
        <v>280.61</v>
      </c>
      <c r="H14" s="9">
        <v>15.27</v>
      </c>
      <c r="I14" s="9">
        <v>17.95</v>
      </c>
      <c r="J14" s="9">
        <v>13.62</v>
      </c>
    </row>
    <row r="15" spans="1:10" ht="15.75" thickBot="1" x14ac:dyDescent="0.3">
      <c r="A15" s="7"/>
      <c r="B15" s="8" t="s">
        <v>23</v>
      </c>
      <c r="C15" s="9" t="s">
        <v>76</v>
      </c>
      <c r="D15" s="9" t="s">
        <v>77</v>
      </c>
      <c r="E15" s="9">
        <v>180</v>
      </c>
      <c r="F15" s="9"/>
      <c r="G15" s="9">
        <v>147.57</v>
      </c>
      <c r="H15" s="9">
        <v>3.27</v>
      </c>
      <c r="I15" s="9">
        <v>5.1100000000000003</v>
      </c>
      <c r="J15" s="9">
        <v>22.1</v>
      </c>
    </row>
    <row r="16" spans="1:10" ht="15.75" thickBot="1" x14ac:dyDescent="0.3">
      <c r="A16" s="7"/>
      <c r="B16" s="8"/>
      <c r="C16" s="9">
        <v>139</v>
      </c>
      <c r="D16" s="9" t="s">
        <v>30</v>
      </c>
      <c r="E16" s="9">
        <v>60</v>
      </c>
      <c r="F16" s="9"/>
      <c r="G16" s="9">
        <v>38.5</v>
      </c>
      <c r="H16" s="9">
        <v>1.02</v>
      </c>
      <c r="I16" s="9">
        <v>1.84</v>
      </c>
      <c r="J16" s="9">
        <v>3.95</v>
      </c>
    </row>
    <row r="17" spans="1:10" ht="30.75" thickBot="1" x14ac:dyDescent="0.3">
      <c r="A17" s="7"/>
      <c r="B17" s="8" t="s">
        <v>25</v>
      </c>
      <c r="C17" s="9" t="s">
        <v>43</v>
      </c>
      <c r="D17" s="9" t="s">
        <v>31</v>
      </c>
      <c r="E17" s="9">
        <v>30</v>
      </c>
      <c r="F17" s="9"/>
      <c r="G17" s="9">
        <v>78.599999999999994</v>
      </c>
      <c r="H17" s="9">
        <v>5.31</v>
      </c>
      <c r="I17" s="9">
        <v>0.9</v>
      </c>
      <c r="J17" s="9">
        <v>14.94</v>
      </c>
    </row>
    <row r="18" spans="1:10" ht="30.75" thickBot="1" x14ac:dyDescent="0.3">
      <c r="A18" s="7"/>
      <c r="B18" s="8" t="s">
        <v>26</v>
      </c>
      <c r="C18" s="9" t="s">
        <v>43</v>
      </c>
      <c r="D18" s="9" t="s">
        <v>80</v>
      </c>
      <c r="E18" s="9">
        <v>20</v>
      </c>
      <c r="F18" s="9"/>
      <c r="G18" s="9">
        <v>51.8</v>
      </c>
      <c r="H18" s="9">
        <v>1.7</v>
      </c>
      <c r="I18" s="9">
        <v>0.66</v>
      </c>
      <c r="J18" s="9">
        <v>8.5</v>
      </c>
    </row>
    <row r="19" spans="1:10" ht="15.75" thickBot="1" x14ac:dyDescent="0.3">
      <c r="A19" s="7"/>
      <c r="B19" s="9"/>
      <c r="C19" s="9" t="s">
        <v>54</v>
      </c>
      <c r="D19" s="9" t="s">
        <v>53</v>
      </c>
      <c r="E19" s="9">
        <v>200</v>
      </c>
      <c r="F19" s="9"/>
      <c r="G19" s="9">
        <v>126.4</v>
      </c>
      <c r="H19" s="9">
        <v>0.44</v>
      </c>
      <c r="I19" s="9">
        <v>0</v>
      </c>
      <c r="J19" s="9">
        <v>31.76</v>
      </c>
    </row>
    <row r="20" spans="1:10" thickBot="1" x14ac:dyDescent="0.35">
      <c r="A20" s="10"/>
      <c r="B20" s="9"/>
      <c r="C20" s="9"/>
      <c r="D20" s="9"/>
      <c r="E20" s="9">
        <f>200+30+10+200+200+250+90+40+180+60+30+20+200</f>
        <v>1510</v>
      </c>
      <c r="F20" s="9"/>
      <c r="G20" s="9">
        <f t="shared" ref="G20:J20" si="0">SUM(G4+G5+G6+G7+G8+G9+G10+G11+G12+G13+G14+G15+G16+G17+G18+G19)</f>
        <v>1533.71</v>
      </c>
      <c r="H20" s="9">
        <f t="shared" si="0"/>
        <v>46.550000000000011</v>
      </c>
      <c r="I20" s="9">
        <f t="shared" si="0"/>
        <v>44.949999999999996</v>
      </c>
      <c r="J20" s="9">
        <f t="shared" si="0"/>
        <v>224.98999999999998</v>
      </c>
    </row>
  </sheetData>
  <mergeCells count="1">
    <mergeCell ref="B1:D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E21" sqref="E21"/>
    </sheetView>
  </sheetViews>
  <sheetFormatPr defaultRowHeight="15" x14ac:dyDescent="0.25"/>
  <cols>
    <col min="4" max="4" width="44.28515625" customWidth="1"/>
    <col min="5" max="5" width="10.7109375" customWidth="1"/>
  </cols>
  <sheetData>
    <row r="1" spans="1:10" ht="15.75" thickBot="1" x14ac:dyDescent="0.3">
      <c r="A1" s="1" t="s">
        <v>0</v>
      </c>
      <c r="B1" s="17" t="s">
        <v>29</v>
      </c>
      <c r="C1" s="18"/>
      <c r="D1" s="19"/>
      <c r="E1" s="1" t="s">
        <v>1</v>
      </c>
      <c r="F1" s="14"/>
      <c r="G1" s="3"/>
      <c r="H1" s="3"/>
      <c r="I1" s="1" t="s">
        <v>2</v>
      </c>
      <c r="J1" s="14" t="s">
        <v>145</v>
      </c>
    </row>
    <row r="2" spans="1:10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0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30.75" thickBot="1" x14ac:dyDescent="0.3">
      <c r="A4" s="7" t="s">
        <v>13</v>
      </c>
      <c r="B4" s="8" t="s">
        <v>14</v>
      </c>
      <c r="C4" s="9" t="s">
        <v>36</v>
      </c>
      <c r="D4" s="9" t="s">
        <v>35</v>
      </c>
      <c r="E4" s="9" t="s">
        <v>37</v>
      </c>
      <c r="F4" s="9"/>
      <c r="G4" s="9">
        <v>310.2</v>
      </c>
      <c r="H4" s="9">
        <v>8.1999999999999993</v>
      </c>
      <c r="I4" s="9">
        <v>11.8</v>
      </c>
      <c r="J4" s="9">
        <v>43.2</v>
      </c>
    </row>
    <row r="5" spans="1:10" ht="15.75" thickBot="1" x14ac:dyDescent="0.3">
      <c r="A5" s="7"/>
      <c r="B5" s="8"/>
      <c r="C5" s="9">
        <v>2</v>
      </c>
      <c r="D5" s="9" t="s">
        <v>83</v>
      </c>
      <c r="E5" s="16" t="s">
        <v>84</v>
      </c>
      <c r="F5" s="9"/>
      <c r="G5" s="9">
        <v>156</v>
      </c>
      <c r="H5" s="9">
        <v>2.4</v>
      </c>
      <c r="I5" s="9">
        <v>3.87</v>
      </c>
      <c r="J5" s="9">
        <v>27.83</v>
      </c>
    </row>
    <row r="6" spans="1:10" ht="15.75" thickBot="1" x14ac:dyDescent="0.3">
      <c r="A6" s="7"/>
      <c r="B6" s="8" t="s">
        <v>16</v>
      </c>
      <c r="C6" s="12"/>
      <c r="D6" s="9"/>
      <c r="E6" s="9"/>
      <c r="F6" s="9"/>
      <c r="G6" s="9"/>
      <c r="H6" s="9"/>
      <c r="I6" s="9"/>
      <c r="J6" s="9"/>
    </row>
    <row r="7" spans="1:10" thickBot="1" x14ac:dyDescent="0.35">
      <c r="A7" s="7"/>
      <c r="B7" s="9"/>
      <c r="C7" s="9"/>
      <c r="D7" s="9"/>
      <c r="E7" s="9"/>
      <c r="F7" s="9"/>
      <c r="G7" s="9"/>
      <c r="H7" s="9"/>
      <c r="I7" s="9"/>
      <c r="J7" s="9"/>
    </row>
    <row r="8" spans="1:10" ht="30.75" thickBot="1" x14ac:dyDescent="0.3">
      <c r="A8" s="10"/>
      <c r="B8" s="8" t="s">
        <v>15</v>
      </c>
      <c r="C8" s="9">
        <v>376</v>
      </c>
      <c r="D8" s="9" t="s">
        <v>41</v>
      </c>
      <c r="E8" s="9">
        <v>200</v>
      </c>
      <c r="F8" s="9"/>
      <c r="G8" s="9">
        <v>57.65</v>
      </c>
      <c r="H8" s="9">
        <v>0.1</v>
      </c>
      <c r="I8" s="9">
        <v>0</v>
      </c>
      <c r="J8" s="9">
        <v>14.97</v>
      </c>
    </row>
    <row r="9" spans="1:10" ht="30.75" thickBot="1" x14ac:dyDescent="0.3">
      <c r="A9" s="7" t="s">
        <v>17</v>
      </c>
      <c r="B9" s="11" t="s">
        <v>18</v>
      </c>
      <c r="C9" s="9"/>
      <c r="D9" s="9"/>
      <c r="E9" s="9"/>
      <c r="F9" s="9"/>
      <c r="G9" s="9"/>
      <c r="H9" s="9"/>
      <c r="I9" s="9"/>
      <c r="J9" s="9"/>
    </row>
    <row r="10" spans="1:10" thickBot="1" x14ac:dyDescent="0.35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thickBot="1" x14ac:dyDescent="0.35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.75" thickBot="1" x14ac:dyDescent="0.3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.75" thickBot="1" x14ac:dyDescent="0.3">
      <c r="A13" s="7"/>
      <c r="B13" s="8" t="s">
        <v>21</v>
      </c>
      <c r="C13" s="9" t="s">
        <v>111</v>
      </c>
      <c r="D13" s="9" t="s">
        <v>112</v>
      </c>
      <c r="E13" s="9">
        <v>250</v>
      </c>
      <c r="F13" s="9"/>
      <c r="G13" s="9">
        <v>104.33</v>
      </c>
      <c r="H13" s="9">
        <v>2.12</v>
      </c>
      <c r="I13" s="9">
        <v>2.85</v>
      </c>
      <c r="J13" s="9">
        <v>17.309999999999999</v>
      </c>
    </row>
    <row r="14" spans="1:10" ht="15.75" thickBot="1" x14ac:dyDescent="0.3">
      <c r="A14" s="7"/>
      <c r="B14" s="8" t="s">
        <v>22</v>
      </c>
      <c r="C14" s="9" t="s">
        <v>154</v>
      </c>
      <c r="D14" s="9" t="s">
        <v>155</v>
      </c>
      <c r="E14" s="9">
        <v>100</v>
      </c>
      <c r="F14" s="9"/>
      <c r="G14" s="9">
        <v>231.53</v>
      </c>
      <c r="H14" s="9">
        <v>16.5</v>
      </c>
      <c r="I14" s="9">
        <v>15.66</v>
      </c>
      <c r="J14" s="9">
        <v>2.81</v>
      </c>
    </row>
    <row r="15" spans="1:10" ht="15.75" thickBot="1" x14ac:dyDescent="0.3">
      <c r="A15" s="7"/>
      <c r="B15" s="8" t="s">
        <v>23</v>
      </c>
      <c r="C15" s="9" t="s">
        <v>127</v>
      </c>
      <c r="D15" s="9" t="s">
        <v>128</v>
      </c>
      <c r="E15" s="9">
        <v>180</v>
      </c>
      <c r="F15" s="9"/>
      <c r="G15" s="9">
        <v>152.4</v>
      </c>
      <c r="H15" s="9">
        <v>4.01</v>
      </c>
      <c r="I15" s="9">
        <v>4.25</v>
      </c>
      <c r="J15" s="9">
        <v>24.56</v>
      </c>
    </row>
    <row r="16" spans="1:10" ht="15.75" thickBot="1" x14ac:dyDescent="0.3">
      <c r="A16" s="7"/>
      <c r="B16" s="8"/>
      <c r="C16" s="9" t="s">
        <v>63</v>
      </c>
      <c r="D16" s="9" t="s">
        <v>64</v>
      </c>
      <c r="E16" s="9">
        <v>60</v>
      </c>
      <c r="F16" s="9"/>
      <c r="G16" s="9">
        <v>102.7</v>
      </c>
      <c r="H16" s="9">
        <v>1.1200000000000001</v>
      </c>
      <c r="I16" s="9">
        <v>4.5599999999999996</v>
      </c>
      <c r="J16" s="9">
        <v>6.68</v>
      </c>
    </row>
    <row r="17" spans="1:10" ht="30.75" thickBot="1" x14ac:dyDescent="0.3">
      <c r="A17" s="7"/>
      <c r="B17" s="8" t="s">
        <v>25</v>
      </c>
      <c r="C17" s="9" t="s">
        <v>43</v>
      </c>
      <c r="D17" s="9" t="s">
        <v>31</v>
      </c>
      <c r="E17" s="9">
        <v>30</v>
      </c>
      <c r="F17" s="9"/>
      <c r="G17" s="9">
        <v>78.599999999999994</v>
      </c>
      <c r="H17" s="9">
        <v>5.31</v>
      </c>
      <c r="I17" s="9">
        <v>0.9</v>
      </c>
      <c r="J17" s="9">
        <v>14.94</v>
      </c>
    </row>
    <row r="18" spans="1:10" ht="30.75" thickBot="1" x14ac:dyDescent="0.3">
      <c r="A18" s="7"/>
      <c r="B18" s="8" t="s">
        <v>26</v>
      </c>
      <c r="C18" s="9" t="s">
        <v>43</v>
      </c>
      <c r="D18" s="9" t="s">
        <v>80</v>
      </c>
      <c r="E18" s="9">
        <v>20</v>
      </c>
      <c r="F18" s="9"/>
      <c r="G18" s="9">
        <v>51.8</v>
      </c>
      <c r="H18" s="9">
        <v>1.7</v>
      </c>
      <c r="I18" s="9">
        <v>0.66</v>
      </c>
      <c r="J18" s="9">
        <v>8.5</v>
      </c>
    </row>
    <row r="19" spans="1:10" ht="15.75" thickBot="1" x14ac:dyDescent="0.3">
      <c r="A19" s="7"/>
      <c r="B19" s="9"/>
      <c r="C19" s="9" t="s">
        <v>90</v>
      </c>
      <c r="D19" s="9" t="s">
        <v>91</v>
      </c>
      <c r="E19" s="9">
        <v>200</v>
      </c>
      <c r="F19" s="9"/>
      <c r="G19" s="9">
        <v>151.26</v>
      </c>
      <c r="H19" s="9">
        <v>0.3</v>
      </c>
      <c r="I19" s="9">
        <v>0.06</v>
      </c>
      <c r="J19" s="9">
        <v>37.97</v>
      </c>
    </row>
    <row r="20" spans="1:10" thickBot="1" x14ac:dyDescent="0.35">
      <c r="A20" s="10"/>
      <c r="B20" s="9"/>
      <c r="C20" s="9"/>
      <c r="D20" s="9"/>
      <c r="E20" s="9">
        <f>220+35+20+200+250+100+180+60+30+20+200</f>
        <v>1315</v>
      </c>
      <c r="F20" s="9"/>
      <c r="G20" s="9">
        <f t="shared" ref="G20:J20" si="0">SUM(G4+G5+G6+G7+G8+G9+G10+G11+G12+G13+G14+G15+G16+G17+G18+G19)</f>
        <v>1396.4699999999998</v>
      </c>
      <c r="H20" s="9">
        <f t="shared" si="0"/>
        <v>41.76</v>
      </c>
      <c r="I20" s="9">
        <f t="shared" si="0"/>
        <v>44.610000000000007</v>
      </c>
      <c r="J20" s="9">
        <f t="shared" si="0"/>
        <v>198.77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13" sqref="D13"/>
    </sheetView>
  </sheetViews>
  <sheetFormatPr defaultRowHeight="15" x14ac:dyDescent="0.25"/>
  <cols>
    <col min="2" max="2" width="10.7109375" customWidth="1"/>
    <col min="3" max="3" width="10.28515625" customWidth="1"/>
    <col min="4" max="4" width="36" customWidth="1"/>
  </cols>
  <sheetData>
    <row r="1" spans="1:10" ht="30.75" thickBot="1" x14ac:dyDescent="0.3">
      <c r="A1" s="1" t="s">
        <v>0</v>
      </c>
      <c r="B1" s="17" t="s">
        <v>29</v>
      </c>
      <c r="C1" s="18"/>
      <c r="D1" s="19"/>
      <c r="E1" s="1" t="s">
        <v>1</v>
      </c>
      <c r="F1" s="13"/>
      <c r="G1" s="3"/>
      <c r="H1" s="3"/>
      <c r="I1" s="1" t="s">
        <v>2</v>
      </c>
      <c r="J1" s="13" t="s">
        <v>66</v>
      </c>
    </row>
    <row r="2" spans="1:10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0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15.75" thickBot="1" x14ac:dyDescent="0.3">
      <c r="A4" s="7" t="s">
        <v>13</v>
      </c>
      <c r="B4" s="8" t="s">
        <v>14</v>
      </c>
      <c r="C4" s="9" t="s">
        <v>68</v>
      </c>
      <c r="D4" s="9" t="s">
        <v>67</v>
      </c>
      <c r="E4" s="9" t="s">
        <v>71</v>
      </c>
      <c r="F4" s="9"/>
      <c r="G4" s="9">
        <v>435</v>
      </c>
      <c r="H4" s="9">
        <v>11.6</v>
      </c>
      <c r="I4" s="9">
        <v>11.48</v>
      </c>
      <c r="J4" s="9">
        <v>71.290000000000006</v>
      </c>
    </row>
    <row r="5" spans="1:10" ht="22.9" customHeight="1" thickBot="1" x14ac:dyDescent="0.3">
      <c r="A5" s="7"/>
      <c r="B5" s="8"/>
      <c r="C5" s="9" t="s">
        <v>69</v>
      </c>
      <c r="D5" s="9" t="s">
        <v>70</v>
      </c>
      <c r="E5" s="9">
        <v>200</v>
      </c>
      <c r="F5" s="9"/>
      <c r="G5" s="9">
        <v>81</v>
      </c>
      <c r="H5" s="9">
        <v>1.52</v>
      </c>
      <c r="I5" s="9">
        <v>1.35</v>
      </c>
      <c r="J5" s="9">
        <v>15.9</v>
      </c>
    </row>
    <row r="6" spans="1:10" ht="19.149999999999999" customHeight="1" thickBot="1" x14ac:dyDescent="0.3">
      <c r="A6" s="7"/>
      <c r="B6" s="8" t="s">
        <v>16</v>
      </c>
      <c r="C6" s="12"/>
      <c r="D6" s="9"/>
      <c r="E6" s="9"/>
      <c r="F6" s="9"/>
      <c r="G6" s="9"/>
      <c r="H6" s="9"/>
      <c r="I6" s="9"/>
      <c r="J6" s="9"/>
    </row>
    <row r="7" spans="1:10" ht="19.149999999999999" customHeight="1" thickBot="1" x14ac:dyDescent="0.35">
      <c r="A7" s="7"/>
      <c r="B7" s="9"/>
      <c r="C7" s="9"/>
      <c r="D7" s="9"/>
      <c r="E7" s="9"/>
      <c r="F7" s="9"/>
      <c r="G7" s="9"/>
      <c r="H7" s="9"/>
      <c r="I7" s="9"/>
      <c r="J7" s="9"/>
    </row>
    <row r="8" spans="1:10" ht="23.45" customHeight="1" thickBot="1" x14ac:dyDescent="0.3">
      <c r="A8" s="10"/>
      <c r="B8" s="8" t="s">
        <v>15</v>
      </c>
      <c r="C8" s="9"/>
      <c r="D8" s="9"/>
      <c r="E8" s="9"/>
      <c r="F8" s="9"/>
      <c r="G8" s="9"/>
      <c r="H8" s="9"/>
      <c r="I8" s="9"/>
      <c r="J8" s="9"/>
    </row>
    <row r="9" spans="1:10" ht="30.75" thickBot="1" x14ac:dyDescent="0.3">
      <c r="A9" s="7" t="s">
        <v>17</v>
      </c>
      <c r="B9" s="11" t="s">
        <v>18</v>
      </c>
      <c r="C9" s="9" t="s">
        <v>43</v>
      </c>
      <c r="D9" s="9" t="s">
        <v>28</v>
      </c>
      <c r="E9" s="9">
        <v>200</v>
      </c>
      <c r="F9" s="9"/>
      <c r="G9" s="9">
        <v>38.799999999999997</v>
      </c>
      <c r="H9" s="9">
        <v>0.4</v>
      </c>
      <c r="I9" s="9">
        <v>0</v>
      </c>
      <c r="J9" s="9">
        <v>9.3000000000000007</v>
      </c>
    </row>
    <row r="10" spans="1:10" thickBot="1" x14ac:dyDescent="0.35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thickBot="1" x14ac:dyDescent="0.35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.75" thickBot="1" x14ac:dyDescent="0.3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30.75" thickBot="1" x14ac:dyDescent="0.3">
      <c r="A13" s="7"/>
      <c r="B13" s="8" t="s">
        <v>21</v>
      </c>
      <c r="C13" s="9" t="s">
        <v>72</v>
      </c>
      <c r="D13" s="9" t="s">
        <v>73</v>
      </c>
      <c r="E13" s="9">
        <v>250</v>
      </c>
      <c r="F13" s="9"/>
      <c r="G13" s="9">
        <v>121.53</v>
      </c>
      <c r="H13" s="9">
        <v>2.81</v>
      </c>
      <c r="I13" s="9">
        <v>4.91</v>
      </c>
      <c r="J13" s="9">
        <v>20.71</v>
      </c>
    </row>
    <row r="14" spans="1:10" ht="30.75" thickBot="1" x14ac:dyDescent="0.3">
      <c r="A14" s="7"/>
      <c r="B14" s="8" t="s">
        <v>22</v>
      </c>
      <c r="C14" s="9" t="s">
        <v>74</v>
      </c>
      <c r="D14" s="9" t="s">
        <v>75</v>
      </c>
      <c r="E14" s="9">
        <v>100</v>
      </c>
      <c r="F14" s="9"/>
      <c r="G14" s="9">
        <v>153</v>
      </c>
      <c r="H14" s="9">
        <v>21.94</v>
      </c>
      <c r="I14" s="9">
        <v>15.12</v>
      </c>
      <c r="J14" s="9">
        <v>3.51</v>
      </c>
    </row>
    <row r="15" spans="1:10" ht="15.75" thickBot="1" x14ac:dyDescent="0.3">
      <c r="A15" s="7"/>
      <c r="B15" s="8" t="s">
        <v>23</v>
      </c>
      <c r="C15" s="9" t="s">
        <v>76</v>
      </c>
      <c r="D15" s="9" t="s">
        <v>77</v>
      </c>
      <c r="E15" s="9">
        <v>180</v>
      </c>
      <c r="F15" s="9"/>
      <c r="G15" s="9">
        <v>147.57</v>
      </c>
      <c r="H15" s="9">
        <v>6.27</v>
      </c>
      <c r="I15" s="9">
        <v>9.11</v>
      </c>
      <c r="J15" s="9">
        <v>42.1</v>
      </c>
    </row>
    <row r="16" spans="1:10" ht="15.75" thickBot="1" x14ac:dyDescent="0.3">
      <c r="A16" s="7"/>
      <c r="B16" s="8" t="s">
        <v>78</v>
      </c>
      <c r="C16" s="9">
        <v>71</v>
      </c>
      <c r="D16" s="9" t="s">
        <v>79</v>
      </c>
      <c r="E16" s="9">
        <v>60</v>
      </c>
      <c r="F16" s="9"/>
      <c r="G16" s="9">
        <v>8.4</v>
      </c>
      <c r="H16" s="9">
        <v>0.48</v>
      </c>
      <c r="I16" s="9">
        <v>0.06</v>
      </c>
      <c r="J16" s="9">
        <v>1.5</v>
      </c>
    </row>
    <row r="17" spans="1:10" ht="15.75" thickBot="1" x14ac:dyDescent="0.3">
      <c r="A17" s="7"/>
      <c r="B17" s="8" t="s">
        <v>25</v>
      </c>
      <c r="C17" s="9" t="s">
        <v>43</v>
      </c>
      <c r="D17" s="9" t="s">
        <v>31</v>
      </c>
      <c r="E17" s="9">
        <v>30</v>
      </c>
      <c r="F17" s="9"/>
      <c r="G17" s="9">
        <v>78.599999999999994</v>
      </c>
      <c r="H17" s="9">
        <v>5.31</v>
      </c>
      <c r="I17" s="9">
        <v>0.9</v>
      </c>
      <c r="J17" s="9">
        <v>14.94</v>
      </c>
    </row>
    <row r="18" spans="1:10" ht="30.75" thickBot="1" x14ac:dyDescent="0.3">
      <c r="A18" s="7"/>
      <c r="B18" s="8" t="s">
        <v>26</v>
      </c>
      <c r="C18" s="9" t="s">
        <v>43</v>
      </c>
      <c r="D18" s="9" t="s">
        <v>80</v>
      </c>
      <c r="E18" s="9">
        <v>20</v>
      </c>
      <c r="F18" s="9"/>
      <c r="G18" s="9">
        <v>51.8</v>
      </c>
      <c r="H18" s="9">
        <v>1.7</v>
      </c>
      <c r="I18" s="9">
        <v>0.66</v>
      </c>
      <c r="J18" s="9">
        <v>8.5</v>
      </c>
    </row>
    <row r="19" spans="1:10" ht="30.75" thickBot="1" x14ac:dyDescent="0.3">
      <c r="A19" s="7"/>
      <c r="B19" s="8" t="s">
        <v>15</v>
      </c>
      <c r="C19" s="9" t="s">
        <v>130</v>
      </c>
      <c r="D19" s="9" t="s">
        <v>81</v>
      </c>
      <c r="E19" s="9">
        <v>200</v>
      </c>
      <c r="F19" s="9"/>
      <c r="G19" s="9">
        <v>94.6</v>
      </c>
      <c r="H19" s="9">
        <v>0.16</v>
      </c>
      <c r="I19" s="9">
        <v>0.16</v>
      </c>
      <c r="J19" s="9">
        <v>23.88</v>
      </c>
    </row>
    <row r="20" spans="1:10" thickBot="1" x14ac:dyDescent="0.35">
      <c r="A20" s="10"/>
      <c r="B20" s="9"/>
      <c r="C20" s="9"/>
      <c r="D20" s="9"/>
      <c r="E20" s="9">
        <f>150+200+200+250+100+180+60+30+20+200</f>
        <v>1390</v>
      </c>
      <c r="F20" s="9"/>
      <c r="G20" s="9">
        <f t="shared" ref="G20:J20" si="0">SUM(G4+G5+G6+G7+G8+G9+G10+G11+G12+G13+G14+G15+G16+G17+G18+G19)</f>
        <v>1210.2999999999997</v>
      </c>
      <c r="H20" s="9">
        <f t="shared" si="0"/>
        <v>52.189999999999991</v>
      </c>
      <c r="I20" s="9">
        <f t="shared" si="0"/>
        <v>43.749999999999993</v>
      </c>
      <c r="J20" s="9">
        <f t="shared" si="0"/>
        <v>211.63000000000002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9" sqref="D9"/>
    </sheetView>
  </sheetViews>
  <sheetFormatPr defaultRowHeight="15" x14ac:dyDescent="0.25"/>
  <cols>
    <col min="4" max="4" width="35.28515625" customWidth="1"/>
    <col min="5" max="5" width="11" customWidth="1"/>
    <col min="10" max="10" width="12.140625" customWidth="1"/>
  </cols>
  <sheetData>
    <row r="1" spans="1:10" ht="15.75" thickBot="1" x14ac:dyDescent="0.3">
      <c r="A1" s="1" t="s">
        <v>0</v>
      </c>
      <c r="B1" s="17" t="s">
        <v>29</v>
      </c>
      <c r="C1" s="18"/>
      <c r="D1" s="19"/>
      <c r="E1" s="1" t="s">
        <v>1</v>
      </c>
      <c r="F1" s="14"/>
      <c r="G1" s="3"/>
      <c r="H1" s="3"/>
      <c r="I1" s="1" t="s">
        <v>2</v>
      </c>
      <c r="J1" s="14" t="s">
        <v>82</v>
      </c>
    </row>
    <row r="2" spans="1:10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0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30.75" thickBot="1" x14ac:dyDescent="0.3">
      <c r="A4" s="7" t="s">
        <v>13</v>
      </c>
      <c r="B4" s="8" t="s">
        <v>14</v>
      </c>
      <c r="C4" s="9" t="s">
        <v>36</v>
      </c>
      <c r="D4" s="9" t="s">
        <v>35</v>
      </c>
      <c r="E4" s="9" t="s">
        <v>37</v>
      </c>
      <c r="F4" s="9"/>
      <c r="G4" s="9">
        <v>310.2</v>
      </c>
      <c r="H4" s="9">
        <v>8.1999999999999993</v>
      </c>
      <c r="I4" s="9">
        <v>11.8</v>
      </c>
      <c r="J4" s="9">
        <v>43.2</v>
      </c>
    </row>
    <row r="5" spans="1:10" ht="15.75" thickBot="1" x14ac:dyDescent="0.3">
      <c r="A5" s="7"/>
      <c r="B5" s="8"/>
      <c r="C5" s="9">
        <v>2</v>
      </c>
      <c r="D5" s="9" t="s">
        <v>83</v>
      </c>
      <c r="E5" s="16" t="s">
        <v>84</v>
      </c>
      <c r="F5" s="9"/>
      <c r="G5" s="9">
        <v>156</v>
      </c>
      <c r="H5" s="9">
        <v>2.4</v>
      </c>
      <c r="I5" s="9">
        <v>3.87</v>
      </c>
      <c r="J5" s="9">
        <v>27.83</v>
      </c>
    </row>
    <row r="6" spans="1:10" ht="15.75" thickBot="1" x14ac:dyDescent="0.3">
      <c r="A6" s="7"/>
      <c r="B6" s="8" t="s">
        <v>16</v>
      </c>
      <c r="C6" s="12"/>
      <c r="D6" s="9"/>
      <c r="E6" s="9"/>
      <c r="F6" s="9"/>
      <c r="G6" s="9"/>
      <c r="H6" s="9"/>
      <c r="I6" s="9"/>
      <c r="J6" s="9"/>
    </row>
    <row r="7" spans="1:10" thickBot="1" x14ac:dyDescent="0.35">
      <c r="A7" s="7"/>
      <c r="B7" s="9"/>
      <c r="C7" s="9"/>
      <c r="D7" s="9"/>
      <c r="E7" s="9"/>
      <c r="F7" s="9"/>
      <c r="G7" s="9"/>
      <c r="H7" s="9"/>
      <c r="I7" s="9"/>
      <c r="J7" s="9"/>
    </row>
    <row r="8" spans="1:10" ht="24" customHeight="1" thickBot="1" x14ac:dyDescent="0.3">
      <c r="A8" s="10"/>
      <c r="B8" s="8" t="s">
        <v>15</v>
      </c>
      <c r="C8" s="9" t="s">
        <v>33</v>
      </c>
      <c r="D8" s="9" t="s">
        <v>32</v>
      </c>
      <c r="E8" s="9">
        <v>200</v>
      </c>
      <c r="F8" s="9"/>
      <c r="G8" s="9">
        <v>60.05</v>
      </c>
      <c r="H8" s="9">
        <v>0.1</v>
      </c>
      <c r="I8" s="9">
        <v>0</v>
      </c>
      <c r="J8" s="9">
        <v>15.17</v>
      </c>
    </row>
    <row r="9" spans="1:10" ht="30.75" thickBot="1" x14ac:dyDescent="0.3">
      <c r="A9" s="7" t="s">
        <v>17</v>
      </c>
      <c r="B9" s="11" t="s">
        <v>18</v>
      </c>
      <c r="C9" s="9" t="s">
        <v>27</v>
      </c>
      <c r="D9" s="9" t="s">
        <v>44</v>
      </c>
      <c r="E9" s="9">
        <v>200</v>
      </c>
      <c r="F9" s="9"/>
      <c r="G9" s="9">
        <v>192</v>
      </c>
      <c r="H9" s="9">
        <v>3</v>
      </c>
      <c r="I9" s="9">
        <v>1</v>
      </c>
      <c r="J9" s="9">
        <v>42</v>
      </c>
    </row>
    <row r="10" spans="1:10" thickBot="1" x14ac:dyDescent="0.35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thickBot="1" x14ac:dyDescent="0.35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.75" thickBot="1" x14ac:dyDescent="0.3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.75" thickBot="1" x14ac:dyDescent="0.3">
      <c r="A13" s="7"/>
      <c r="B13" s="8" t="s">
        <v>21</v>
      </c>
      <c r="C13" s="9" t="s">
        <v>88</v>
      </c>
      <c r="D13" s="9" t="s">
        <v>85</v>
      </c>
      <c r="E13" s="9">
        <v>250</v>
      </c>
      <c r="F13" s="9"/>
      <c r="G13" s="9">
        <v>155.66999999999999</v>
      </c>
      <c r="H13" s="9">
        <v>5.97</v>
      </c>
      <c r="I13" s="9">
        <v>5.52</v>
      </c>
      <c r="J13" s="9">
        <v>20.14</v>
      </c>
    </row>
    <row r="14" spans="1:10" ht="30.75" thickBot="1" x14ac:dyDescent="0.3">
      <c r="A14" s="7"/>
      <c r="B14" s="8" t="s">
        <v>22</v>
      </c>
      <c r="C14" s="9" t="s">
        <v>87</v>
      </c>
      <c r="D14" s="9" t="s">
        <v>86</v>
      </c>
      <c r="E14" s="9" t="s">
        <v>89</v>
      </c>
      <c r="F14" s="9"/>
      <c r="G14" s="9">
        <v>202.16</v>
      </c>
      <c r="H14" s="9">
        <v>16.11</v>
      </c>
      <c r="I14" s="9">
        <v>8.8699999999999992</v>
      </c>
      <c r="J14" s="9">
        <v>14.19</v>
      </c>
    </row>
    <row r="15" spans="1:10" ht="15.75" thickBot="1" x14ac:dyDescent="0.3">
      <c r="A15" s="7"/>
      <c r="B15" s="8" t="s">
        <v>23</v>
      </c>
      <c r="C15" s="9" t="s">
        <v>51</v>
      </c>
      <c r="D15" s="9" t="s">
        <v>52</v>
      </c>
      <c r="E15" s="9">
        <v>180</v>
      </c>
      <c r="F15" s="9"/>
      <c r="G15" s="9">
        <v>206.9</v>
      </c>
      <c r="H15" s="9">
        <v>5.35</v>
      </c>
      <c r="I15" s="9">
        <v>4.4000000000000004</v>
      </c>
      <c r="J15" s="9">
        <v>35.619999999999997</v>
      </c>
    </row>
    <row r="16" spans="1:10" ht="15.75" thickBot="1" x14ac:dyDescent="0.3">
      <c r="A16" s="7"/>
      <c r="B16" s="8"/>
      <c r="C16" s="9">
        <v>139</v>
      </c>
      <c r="D16" s="9" t="s">
        <v>30</v>
      </c>
      <c r="E16" s="9">
        <v>60</v>
      </c>
      <c r="F16" s="9"/>
      <c r="G16" s="9">
        <v>38.5</v>
      </c>
      <c r="H16" s="9">
        <v>1.02</v>
      </c>
      <c r="I16" s="9">
        <v>1.84</v>
      </c>
      <c r="J16" s="9">
        <v>3.95</v>
      </c>
    </row>
    <row r="17" spans="1:10" ht="20.45" customHeight="1" thickBot="1" x14ac:dyDescent="0.3">
      <c r="A17" s="7"/>
      <c r="B17" s="8" t="s">
        <v>25</v>
      </c>
      <c r="C17" s="9" t="s">
        <v>43</v>
      </c>
      <c r="D17" s="9" t="s">
        <v>31</v>
      </c>
      <c r="E17" s="9">
        <v>30</v>
      </c>
      <c r="F17" s="9"/>
      <c r="G17" s="9">
        <v>78.599999999999994</v>
      </c>
      <c r="H17" s="9">
        <v>5.31</v>
      </c>
      <c r="I17" s="9">
        <v>0.9</v>
      </c>
      <c r="J17" s="9">
        <v>14.94</v>
      </c>
    </row>
    <row r="18" spans="1:10" ht="21" customHeight="1" thickBot="1" x14ac:dyDescent="0.3">
      <c r="A18" s="7"/>
      <c r="B18" s="8" t="s">
        <v>26</v>
      </c>
      <c r="C18" s="9" t="s">
        <v>43</v>
      </c>
      <c r="D18" s="9" t="s">
        <v>80</v>
      </c>
      <c r="E18" s="9">
        <v>20</v>
      </c>
      <c r="F18" s="9"/>
      <c r="G18" s="9">
        <v>51.8</v>
      </c>
      <c r="H18" s="9">
        <v>1.7</v>
      </c>
      <c r="I18" s="9">
        <v>0.66</v>
      </c>
      <c r="J18" s="9">
        <v>8.5</v>
      </c>
    </row>
    <row r="19" spans="1:10" ht="15.75" thickBot="1" x14ac:dyDescent="0.3">
      <c r="A19" s="7"/>
      <c r="B19" s="9"/>
      <c r="C19" s="9" t="s">
        <v>90</v>
      </c>
      <c r="D19" s="9" t="s">
        <v>91</v>
      </c>
      <c r="E19" s="9">
        <v>200</v>
      </c>
      <c r="F19" s="9"/>
      <c r="G19" s="9">
        <v>151.26</v>
      </c>
      <c r="H19" s="9">
        <v>0.3</v>
      </c>
      <c r="I19" s="9">
        <v>0.06</v>
      </c>
      <c r="J19" s="9">
        <v>37.97</v>
      </c>
    </row>
    <row r="20" spans="1:10" thickBot="1" x14ac:dyDescent="0.35">
      <c r="A20" s="10"/>
      <c r="B20" s="9"/>
      <c r="C20" s="9"/>
      <c r="D20" s="9"/>
      <c r="E20" s="9">
        <f>220+30+20+5+200+200+250+90+20+180+60+30+20+200</f>
        <v>1525</v>
      </c>
      <c r="F20" s="9"/>
      <c r="G20" s="9">
        <f t="shared" ref="G20:J20" si="0">SUM(G4+G5+G6+G7+G8+G9+G10+G11+G12+G13+G14+G15+G16+G17+G18+G19)</f>
        <v>1603.1399999999999</v>
      </c>
      <c r="H20" s="9">
        <f t="shared" si="0"/>
        <v>49.460000000000008</v>
      </c>
      <c r="I20" s="9">
        <f t="shared" si="0"/>
        <v>38.92</v>
      </c>
      <c r="J20" s="9">
        <f t="shared" si="0"/>
        <v>263.51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9" sqref="D9"/>
    </sheetView>
  </sheetViews>
  <sheetFormatPr defaultRowHeight="15" x14ac:dyDescent="0.25"/>
  <cols>
    <col min="4" max="4" width="45.140625" customWidth="1"/>
  </cols>
  <sheetData>
    <row r="1" spans="1:10" ht="30.75" thickBot="1" x14ac:dyDescent="0.3">
      <c r="A1" s="1" t="s">
        <v>0</v>
      </c>
      <c r="B1" s="17" t="s">
        <v>29</v>
      </c>
      <c r="C1" s="18"/>
      <c r="D1" s="19"/>
      <c r="E1" s="1" t="s">
        <v>1</v>
      </c>
      <c r="F1" s="14"/>
      <c r="G1" s="3"/>
      <c r="H1" s="3"/>
      <c r="I1" s="1" t="s">
        <v>2</v>
      </c>
      <c r="J1" s="14" t="s">
        <v>97</v>
      </c>
    </row>
    <row r="2" spans="1:10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0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30.75" thickBot="1" x14ac:dyDescent="0.3">
      <c r="A4" s="7" t="s">
        <v>13</v>
      </c>
      <c r="B4" s="8" t="s">
        <v>14</v>
      </c>
      <c r="C4" s="9">
        <v>219</v>
      </c>
      <c r="D4" s="9" t="s">
        <v>92</v>
      </c>
      <c r="E4" s="9">
        <v>165</v>
      </c>
      <c r="F4" s="9"/>
      <c r="G4" s="9">
        <v>264</v>
      </c>
      <c r="H4" s="9">
        <v>13.04</v>
      </c>
      <c r="I4" s="9">
        <v>16.14</v>
      </c>
      <c r="J4" s="9">
        <v>16.82</v>
      </c>
    </row>
    <row r="5" spans="1:10" ht="15.75" thickBot="1" x14ac:dyDescent="0.3">
      <c r="A5" s="7"/>
      <c r="B5" s="8"/>
      <c r="C5" s="9" t="s">
        <v>93</v>
      </c>
      <c r="D5" s="9" t="s">
        <v>94</v>
      </c>
      <c r="E5" s="9" t="s">
        <v>95</v>
      </c>
      <c r="F5" s="9"/>
      <c r="G5" s="9">
        <v>144.69999999999999</v>
      </c>
      <c r="H5" s="9">
        <v>2.39</v>
      </c>
      <c r="I5" s="9">
        <v>8.15</v>
      </c>
      <c r="J5" s="9">
        <v>15.07</v>
      </c>
    </row>
    <row r="6" spans="1:10" ht="15.75" thickBot="1" x14ac:dyDescent="0.3">
      <c r="A6" s="7"/>
      <c r="B6" s="8" t="s">
        <v>16</v>
      </c>
      <c r="C6" s="12">
        <v>15</v>
      </c>
      <c r="D6" s="9" t="s">
        <v>96</v>
      </c>
      <c r="E6" s="9">
        <v>30</v>
      </c>
      <c r="F6" s="9"/>
      <c r="G6" s="9">
        <v>108</v>
      </c>
      <c r="H6" s="9">
        <v>6.96</v>
      </c>
      <c r="I6" s="9">
        <v>8.85</v>
      </c>
      <c r="J6" s="9">
        <v>0</v>
      </c>
    </row>
    <row r="7" spans="1:10" ht="15.75" thickBot="1" x14ac:dyDescent="0.3">
      <c r="A7" s="7"/>
      <c r="B7" s="9"/>
      <c r="C7" s="9" t="s">
        <v>27</v>
      </c>
      <c r="D7" s="9" t="s">
        <v>31</v>
      </c>
      <c r="E7" s="9">
        <v>30</v>
      </c>
      <c r="F7" s="9"/>
      <c r="G7" s="9">
        <v>78.599999999999994</v>
      </c>
      <c r="H7" s="9">
        <v>2.31</v>
      </c>
      <c r="I7" s="9">
        <v>0.9</v>
      </c>
      <c r="J7" s="9">
        <v>14.94</v>
      </c>
    </row>
    <row r="8" spans="1:10" ht="30.75" thickBot="1" x14ac:dyDescent="0.3">
      <c r="A8" s="10"/>
      <c r="B8" s="8" t="s">
        <v>15</v>
      </c>
      <c r="C8" s="9" t="s">
        <v>98</v>
      </c>
      <c r="D8" s="9" t="s">
        <v>99</v>
      </c>
      <c r="E8" s="9">
        <v>200</v>
      </c>
      <c r="F8" s="9"/>
      <c r="G8" s="9">
        <v>139.74</v>
      </c>
      <c r="H8" s="9">
        <v>3.55</v>
      </c>
      <c r="I8" s="9">
        <v>3.38</v>
      </c>
      <c r="J8" s="9">
        <v>25.01</v>
      </c>
    </row>
    <row r="9" spans="1:10" ht="30.75" thickBot="1" x14ac:dyDescent="0.3">
      <c r="A9" s="7" t="s">
        <v>17</v>
      </c>
      <c r="B9" s="11" t="s">
        <v>18</v>
      </c>
      <c r="C9" s="9"/>
      <c r="D9" s="9"/>
      <c r="E9" s="9"/>
      <c r="F9" s="9"/>
      <c r="G9" s="9"/>
      <c r="H9" s="9"/>
      <c r="I9" s="9"/>
      <c r="J9" s="9"/>
    </row>
    <row r="10" spans="1:10" thickBot="1" x14ac:dyDescent="0.35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thickBot="1" x14ac:dyDescent="0.35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.75" thickBot="1" x14ac:dyDescent="0.3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30.75" thickBot="1" x14ac:dyDescent="0.3">
      <c r="A13" s="7"/>
      <c r="B13" s="8" t="s">
        <v>21</v>
      </c>
      <c r="C13" s="9" t="s">
        <v>100</v>
      </c>
      <c r="D13" s="9" t="s">
        <v>101</v>
      </c>
      <c r="E13" s="9" t="s">
        <v>102</v>
      </c>
      <c r="F13" s="9"/>
      <c r="G13" s="9">
        <v>106.71</v>
      </c>
      <c r="H13" s="9">
        <v>2.0299999999999998</v>
      </c>
      <c r="I13" s="9">
        <v>5.9</v>
      </c>
      <c r="J13" s="9">
        <v>10.39</v>
      </c>
    </row>
    <row r="14" spans="1:10" ht="15.75" thickBot="1" x14ac:dyDescent="0.3">
      <c r="A14" s="7"/>
      <c r="B14" s="8" t="s">
        <v>22</v>
      </c>
      <c r="C14" s="9" t="s">
        <v>103</v>
      </c>
      <c r="D14" s="9" t="s">
        <v>104</v>
      </c>
      <c r="E14" s="9" t="s">
        <v>105</v>
      </c>
      <c r="F14" s="9"/>
      <c r="G14" s="9">
        <v>425.94</v>
      </c>
      <c r="H14" s="9">
        <v>19.8</v>
      </c>
      <c r="I14" s="9">
        <v>18.43</v>
      </c>
      <c r="J14" s="9">
        <v>36.200000000000003</v>
      </c>
    </row>
    <row r="15" spans="1:10" ht="15.75" thickBot="1" x14ac:dyDescent="0.3">
      <c r="A15" s="7"/>
      <c r="B15" s="8"/>
      <c r="C15" s="9">
        <v>71</v>
      </c>
      <c r="D15" s="9" t="s">
        <v>79</v>
      </c>
      <c r="E15" s="9">
        <v>60</v>
      </c>
      <c r="F15" s="9"/>
      <c r="G15" s="9">
        <v>8.4</v>
      </c>
      <c r="H15" s="9">
        <v>0.48</v>
      </c>
      <c r="I15" s="9">
        <v>0.06</v>
      </c>
      <c r="J15" s="9">
        <v>1.5</v>
      </c>
    </row>
    <row r="16" spans="1:10" ht="15.75" thickBot="1" x14ac:dyDescent="0.3">
      <c r="A16" s="7"/>
      <c r="B16" s="8"/>
      <c r="C16" s="9"/>
      <c r="D16" s="9" t="s">
        <v>106</v>
      </c>
      <c r="E16" s="9">
        <v>90</v>
      </c>
      <c r="F16" s="9"/>
      <c r="G16" s="9">
        <v>183</v>
      </c>
      <c r="H16" s="9">
        <v>3.7</v>
      </c>
      <c r="I16" s="9">
        <v>10</v>
      </c>
      <c r="J16" s="9">
        <v>19.399999999999999</v>
      </c>
    </row>
    <row r="17" spans="1:10" ht="30.75" thickBot="1" x14ac:dyDescent="0.3">
      <c r="A17" s="7"/>
      <c r="B17" s="8" t="s">
        <v>25</v>
      </c>
      <c r="C17" s="9" t="s">
        <v>43</v>
      </c>
      <c r="D17" s="9" t="s">
        <v>31</v>
      </c>
      <c r="E17" s="9">
        <v>30</v>
      </c>
      <c r="F17" s="9"/>
      <c r="G17" s="9">
        <v>78.599999999999994</v>
      </c>
      <c r="H17" s="9">
        <v>5.31</v>
      </c>
      <c r="I17" s="9">
        <v>0.9</v>
      </c>
      <c r="J17" s="9">
        <v>14.94</v>
      </c>
    </row>
    <row r="18" spans="1:10" ht="30.75" thickBot="1" x14ac:dyDescent="0.3">
      <c r="A18" s="7"/>
      <c r="B18" s="8" t="s">
        <v>26</v>
      </c>
      <c r="C18" s="9" t="s">
        <v>43</v>
      </c>
      <c r="D18" s="9" t="s">
        <v>80</v>
      </c>
      <c r="E18" s="9">
        <v>20</v>
      </c>
      <c r="F18" s="9"/>
      <c r="G18" s="9">
        <v>51.8</v>
      </c>
      <c r="H18" s="9">
        <v>1.7</v>
      </c>
      <c r="I18" s="9">
        <v>0.66</v>
      </c>
      <c r="J18" s="9">
        <v>8.5</v>
      </c>
    </row>
    <row r="19" spans="1:10" ht="15.75" thickBot="1" x14ac:dyDescent="0.3">
      <c r="A19" s="7"/>
      <c r="B19" s="9"/>
      <c r="C19" s="9" t="s">
        <v>54</v>
      </c>
      <c r="D19" s="9" t="s">
        <v>53</v>
      </c>
      <c r="E19" s="9">
        <v>200</v>
      </c>
      <c r="F19" s="9"/>
      <c r="G19" s="9">
        <v>126.4</v>
      </c>
      <c r="H19" s="9">
        <v>0.44</v>
      </c>
      <c r="I19" s="9">
        <v>0</v>
      </c>
      <c r="J19" s="9">
        <v>31.76</v>
      </c>
    </row>
    <row r="20" spans="1:10" thickBot="1" x14ac:dyDescent="0.35">
      <c r="A20" s="10"/>
      <c r="B20" s="9"/>
      <c r="C20" s="9"/>
      <c r="D20" s="9"/>
      <c r="E20" s="9">
        <f>165+30+10+30+30+200+260+90+115+60+90+30+20+200</f>
        <v>1330</v>
      </c>
      <c r="F20" s="9"/>
      <c r="G20" s="9">
        <f t="shared" ref="G20:J20" si="0">SUM(G4+G5+G6+G7+G8+G9+G10+G11+G12+G13+G14+G15+G16+G17+G18+G19)</f>
        <v>1715.89</v>
      </c>
      <c r="H20" s="9">
        <f t="shared" si="0"/>
        <v>61.71</v>
      </c>
      <c r="I20" s="9">
        <f t="shared" si="0"/>
        <v>73.37</v>
      </c>
      <c r="J20" s="9">
        <f t="shared" si="0"/>
        <v>194.53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9" sqref="D9"/>
    </sheetView>
  </sheetViews>
  <sheetFormatPr defaultRowHeight="15" x14ac:dyDescent="0.25"/>
  <cols>
    <col min="4" max="4" width="44.5703125" customWidth="1"/>
  </cols>
  <sheetData>
    <row r="1" spans="1:10" ht="30.75" thickBot="1" x14ac:dyDescent="0.3">
      <c r="A1" s="1" t="s">
        <v>0</v>
      </c>
      <c r="B1" s="17" t="s">
        <v>29</v>
      </c>
      <c r="C1" s="18"/>
      <c r="D1" s="19"/>
      <c r="E1" s="1" t="s">
        <v>1</v>
      </c>
      <c r="F1" s="14"/>
      <c r="G1" s="3"/>
      <c r="H1" s="3"/>
      <c r="I1" s="1" t="s">
        <v>2</v>
      </c>
      <c r="J1" s="14" t="s">
        <v>107</v>
      </c>
    </row>
    <row r="2" spans="1:10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0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30.75" thickBot="1" x14ac:dyDescent="0.3">
      <c r="A4" s="7" t="s">
        <v>13</v>
      </c>
      <c r="B4" s="8" t="s">
        <v>14</v>
      </c>
      <c r="C4" s="9" t="s">
        <v>109</v>
      </c>
      <c r="D4" s="9" t="s">
        <v>108</v>
      </c>
      <c r="E4" s="9">
        <v>200</v>
      </c>
      <c r="F4" s="9"/>
      <c r="G4" s="9">
        <v>332.2</v>
      </c>
      <c r="H4" s="9">
        <v>10.28</v>
      </c>
      <c r="I4" s="9">
        <v>13.12</v>
      </c>
      <c r="J4" s="9">
        <v>41.95</v>
      </c>
    </row>
    <row r="5" spans="1:10" ht="15.75" thickBot="1" x14ac:dyDescent="0.3">
      <c r="A5" s="7"/>
      <c r="B5" s="8"/>
      <c r="C5" s="9" t="s">
        <v>93</v>
      </c>
      <c r="D5" s="9" t="s">
        <v>94</v>
      </c>
      <c r="E5" s="9" t="s">
        <v>95</v>
      </c>
      <c r="F5" s="9"/>
      <c r="G5" s="9">
        <v>144.69999999999999</v>
      </c>
      <c r="H5" s="9">
        <v>2.39</v>
      </c>
      <c r="I5" s="9">
        <v>8.15</v>
      </c>
      <c r="J5" s="9">
        <v>15.07</v>
      </c>
    </row>
    <row r="6" spans="1:10" ht="15.75" thickBot="1" x14ac:dyDescent="0.3">
      <c r="A6" s="7"/>
      <c r="B6" s="8" t="s">
        <v>16</v>
      </c>
      <c r="C6" s="12"/>
      <c r="D6" s="9"/>
      <c r="E6" s="9"/>
      <c r="F6" s="9"/>
      <c r="G6" s="9"/>
      <c r="H6" s="9"/>
      <c r="I6" s="9"/>
      <c r="J6" s="9"/>
    </row>
    <row r="7" spans="1:10" thickBot="1" x14ac:dyDescent="0.35">
      <c r="A7" s="7"/>
      <c r="B7" s="9"/>
      <c r="C7" s="9"/>
      <c r="D7" s="9"/>
      <c r="E7" s="9"/>
      <c r="F7" s="9"/>
      <c r="G7" s="9"/>
      <c r="H7" s="9"/>
      <c r="I7" s="9"/>
      <c r="J7" s="9"/>
    </row>
    <row r="8" spans="1:10" ht="30.75" thickBot="1" x14ac:dyDescent="0.3">
      <c r="A8" s="10"/>
      <c r="B8" s="8" t="s">
        <v>15</v>
      </c>
      <c r="C8" s="9">
        <v>376</v>
      </c>
      <c r="D8" s="9" t="s">
        <v>41</v>
      </c>
      <c r="E8" s="9">
        <v>200</v>
      </c>
      <c r="F8" s="9"/>
      <c r="G8" s="9">
        <v>57.65</v>
      </c>
      <c r="H8" s="9">
        <v>0.1</v>
      </c>
      <c r="I8" s="9">
        <v>0</v>
      </c>
      <c r="J8" s="9">
        <v>14.97</v>
      </c>
    </row>
    <row r="9" spans="1:10" ht="30.75" thickBot="1" x14ac:dyDescent="0.3">
      <c r="A9" s="7" t="s">
        <v>17</v>
      </c>
      <c r="B9" s="11" t="s">
        <v>18</v>
      </c>
      <c r="C9" s="9"/>
      <c r="D9" s="9"/>
      <c r="E9" s="9"/>
      <c r="F9" s="9"/>
      <c r="G9" s="9"/>
      <c r="H9" s="9"/>
      <c r="I9" s="9"/>
      <c r="J9" s="9"/>
    </row>
    <row r="10" spans="1:10" ht="15.75" thickBot="1" x14ac:dyDescent="0.3">
      <c r="A10" s="7"/>
      <c r="B10" s="9"/>
      <c r="C10" s="9"/>
      <c r="D10" s="9" t="s">
        <v>110</v>
      </c>
      <c r="E10" s="9">
        <v>200</v>
      </c>
      <c r="F10" s="9"/>
      <c r="G10" s="9">
        <v>172</v>
      </c>
      <c r="H10" s="9">
        <v>7.4</v>
      </c>
      <c r="I10" s="9">
        <v>6</v>
      </c>
      <c r="J10" s="9">
        <v>22</v>
      </c>
    </row>
    <row r="11" spans="1:10" thickBot="1" x14ac:dyDescent="0.35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.75" thickBot="1" x14ac:dyDescent="0.3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.75" thickBot="1" x14ac:dyDescent="0.3">
      <c r="A13" s="7"/>
      <c r="B13" s="8" t="s">
        <v>21</v>
      </c>
      <c r="C13" s="9" t="s">
        <v>111</v>
      </c>
      <c r="D13" s="9" t="s">
        <v>112</v>
      </c>
      <c r="E13" s="9">
        <v>250</v>
      </c>
      <c r="F13" s="9"/>
      <c r="G13" s="9">
        <v>104.33</v>
      </c>
      <c r="H13" s="9">
        <v>2.12</v>
      </c>
      <c r="I13" s="9">
        <v>2.85</v>
      </c>
      <c r="J13" s="9">
        <v>17.309999999999999</v>
      </c>
    </row>
    <row r="14" spans="1:10" ht="15.75" thickBot="1" x14ac:dyDescent="0.3">
      <c r="A14" s="7"/>
      <c r="B14" s="8" t="s">
        <v>22</v>
      </c>
      <c r="C14" s="9" t="s">
        <v>113</v>
      </c>
      <c r="D14" s="9" t="s">
        <v>114</v>
      </c>
      <c r="E14" s="9" t="s">
        <v>105</v>
      </c>
      <c r="F14" s="9"/>
      <c r="G14" s="9">
        <v>243.66</v>
      </c>
      <c r="H14" s="9">
        <v>15.01</v>
      </c>
      <c r="I14" s="9">
        <v>12.48</v>
      </c>
      <c r="J14" s="9">
        <v>17.809999999999999</v>
      </c>
    </row>
    <row r="15" spans="1:10" ht="15.75" thickBot="1" x14ac:dyDescent="0.3">
      <c r="A15" s="7"/>
      <c r="B15" s="8" t="s">
        <v>23</v>
      </c>
      <c r="C15" s="9">
        <v>71</v>
      </c>
      <c r="D15" s="9" t="s">
        <v>79</v>
      </c>
      <c r="E15" s="9">
        <v>60</v>
      </c>
      <c r="F15" s="9"/>
      <c r="G15" s="9">
        <v>8.4</v>
      </c>
      <c r="H15" s="9">
        <v>0.48</v>
      </c>
      <c r="I15" s="9">
        <v>0.06</v>
      </c>
      <c r="J15" s="9">
        <v>1.5</v>
      </c>
    </row>
    <row r="16" spans="1:10" ht="15.75" thickBot="1" x14ac:dyDescent="0.3">
      <c r="A16" s="7"/>
      <c r="B16" s="8" t="s">
        <v>24</v>
      </c>
      <c r="C16" s="9"/>
      <c r="D16" s="9"/>
      <c r="E16" s="9"/>
      <c r="F16" s="9"/>
      <c r="G16" s="9"/>
      <c r="H16" s="9"/>
      <c r="I16" s="9"/>
      <c r="J16" s="9"/>
    </row>
    <row r="17" spans="1:10" ht="30.75" thickBot="1" x14ac:dyDescent="0.3">
      <c r="A17" s="7"/>
      <c r="B17" s="8" t="s">
        <v>25</v>
      </c>
      <c r="C17" s="9" t="s">
        <v>43</v>
      </c>
      <c r="D17" s="9" t="s">
        <v>31</v>
      </c>
      <c r="E17" s="9">
        <v>50</v>
      </c>
      <c r="F17" s="9"/>
      <c r="G17" s="9">
        <v>218.34</v>
      </c>
      <c r="H17" s="9">
        <v>3.85</v>
      </c>
      <c r="I17" s="9">
        <v>2.5</v>
      </c>
      <c r="J17" s="9">
        <v>41.5</v>
      </c>
    </row>
    <row r="18" spans="1:10" ht="15.75" thickBot="1" x14ac:dyDescent="0.3">
      <c r="A18" s="7"/>
      <c r="B18" s="8"/>
      <c r="C18" s="9" t="s">
        <v>115</v>
      </c>
      <c r="D18" s="9" t="s">
        <v>116</v>
      </c>
      <c r="E18" s="9">
        <v>200</v>
      </c>
      <c r="F18" s="9"/>
      <c r="G18" s="9">
        <v>92</v>
      </c>
      <c r="H18" s="9">
        <v>1</v>
      </c>
      <c r="I18" s="9">
        <v>0.2</v>
      </c>
      <c r="J18" s="9">
        <v>20.2</v>
      </c>
    </row>
    <row r="19" spans="1:10" thickBot="1" x14ac:dyDescent="0.35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thickBot="1" x14ac:dyDescent="0.35">
      <c r="A20" s="10"/>
      <c r="B20" s="9"/>
      <c r="C20" s="9"/>
      <c r="D20" s="9"/>
      <c r="E20" s="9">
        <f>200+30+10+200+200+250+90+115+60+50+200</f>
        <v>1405</v>
      </c>
      <c r="F20" s="9"/>
      <c r="G20" s="9">
        <f t="shared" ref="G20:J20" si="0">SUM(G4+G5+G6+G7+G8+G9+G10+G11+G12+G13+G14+G15+G16+G17+G18+G19)</f>
        <v>1373.28</v>
      </c>
      <c r="H20" s="9">
        <f t="shared" si="0"/>
        <v>42.63</v>
      </c>
      <c r="I20" s="9">
        <f t="shared" si="0"/>
        <v>45.360000000000007</v>
      </c>
      <c r="J20" s="9">
        <f t="shared" si="0"/>
        <v>192.31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D10" sqref="D10"/>
    </sheetView>
  </sheetViews>
  <sheetFormatPr defaultRowHeight="15" x14ac:dyDescent="0.25"/>
  <cols>
    <col min="4" max="4" width="35.140625" customWidth="1"/>
    <col min="5" max="5" width="11" customWidth="1"/>
  </cols>
  <sheetData>
    <row r="1" spans="1:10" ht="15.75" thickBot="1" x14ac:dyDescent="0.3">
      <c r="A1" s="1" t="s">
        <v>0</v>
      </c>
      <c r="B1" s="17" t="s">
        <v>29</v>
      </c>
      <c r="C1" s="18"/>
      <c r="D1" s="19"/>
      <c r="E1" s="1" t="s">
        <v>1</v>
      </c>
      <c r="F1" s="14"/>
      <c r="G1" s="3"/>
      <c r="H1" s="3"/>
      <c r="I1" s="1" t="s">
        <v>2</v>
      </c>
      <c r="J1" s="14" t="s">
        <v>34</v>
      </c>
    </row>
    <row r="2" spans="1:10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0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34.15" customHeight="1" thickBot="1" x14ac:dyDescent="0.3">
      <c r="A4" s="7" t="s">
        <v>13</v>
      </c>
      <c r="B4" s="8" t="s">
        <v>14</v>
      </c>
      <c r="C4" s="9" t="s">
        <v>36</v>
      </c>
      <c r="D4" s="9" t="s">
        <v>35</v>
      </c>
      <c r="E4" s="9" t="s">
        <v>37</v>
      </c>
      <c r="F4" s="9"/>
      <c r="G4" s="9">
        <v>310.2</v>
      </c>
      <c r="H4" s="9">
        <v>8.1999999999999993</v>
      </c>
      <c r="I4" s="9">
        <v>11.8</v>
      </c>
      <c r="J4" s="9">
        <v>43.2</v>
      </c>
    </row>
    <row r="5" spans="1:10" ht="24.6" customHeight="1" thickBot="1" x14ac:dyDescent="0.3">
      <c r="A5" s="7"/>
      <c r="B5" s="8"/>
      <c r="C5" s="15" t="s">
        <v>39</v>
      </c>
      <c r="D5" s="9" t="s">
        <v>38</v>
      </c>
      <c r="E5" s="9" t="s">
        <v>40</v>
      </c>
      <c r="F5" s="9"/>
      <c r="G5" s="9">
        <v>165.65</v>
      </c>
      <c r="H5" s="9">
        <v>5.8</v>
      </c>
      <c r="I5" s="9">
        <v>8.875</v>
      </c>
      <c r="J5" s="9">
        <v>14.005000000000001</v>
      </c>
    </row>
    <row r="6" spans="1:10" ht="36" customHeight="1" thickBot="1" x14ac:dyDescent="0.3">
      <c r="A6" s="7"/>
      <c r="B6" s="8" t="s">
        <v>15</v>
      </c>
      <c r="C6" s="12">
        <v>376</v>
      </c>
      <c r="D6" s="9" t="s">
        <v>41</v>
      </c>
      <c r="E6" s="9">
        <v>200</v>
      </c>
      <c r="F6" s="9"/>
      <c r="G6" s="9">
        <v>57.65</v>
      </c>
      <c r="H6" s="9">
        <v>0.1</v>
      </c>
      <c r="I6" s="9">
        <v>0</v>
      </c>
      <c r="J6" s="9">
        <v>14.97</v>
      </c>
    </row>
    <row r="7" spans="1:10" ht="25.9" customHeight="1" thickBot="1" x14ac:dyDescent="0.35">
      <c r="A7" s="7"/>
      <c r="B7" s="9"/>
      <c r="C7" s="9"/>
      <c r="D7" s="9"/>
      <c r="E7" s="9"/>
      <c r="F7" s="9"/>
      <c r="G7" s="9"/>
      <c r="H7" s="9"/>
      <c r="I7" s="9"/>
      <c r="J7" s="9"/>
    </row>
    <row r="8" spans="1:10" ht="25.15" customHeight="1" thickBot="1" x14ac:dyDescent="0.35">
      <c r="A8" s="10"/>
      <c r="B8" s="8"/>
      <c r="C8" s="9"/>
      <c r="D8" s="9"/>
      <c r="E8" s="9"/>
      <c r="F8" s="9"/>
      <c r="G8" s="9"/>
      <c r="H8" s="9"/>
      <c r="I8" s="9"/>
      <c r="J8" s="9"/>
    </row>
    <row r="9" spans="1:10" ht="30.75" thickBot="1" x14ac:dyDescent="0.3">
      <c r="A9" s="7" t="s">
        <v>17</v>
      </c>
      <c r="B9" s="11"/>
      <c r="C9" s="9" t="s">
        <v>27</v>
      </c>
      <c r="D9" s="9" t="s">
        <v>42</v>
      </c>
      <c r="E9" s="9">
        <v>50</v>
      </c>
      <c r="F9" s="9"/>
      <c r="G9" s="9">
        <v>225</v>
      </c>
      <c r="H9" s="9">
        <v>3.75</v>
      </c>
      <c r="I9" s="9">
        <v>8.5</v>
      </c>
      <c r="J9" s="9">
        <v>33.5</v>
      </c>
    </row>
    <row r="10" spans="1:10" ht="15.75" thickBot="1" x14ac:dyDescent="0.3">
      <c r="A10" s="7"/>
      <c r="B10" s="11" t="s">
        <v>18</v>
      </c>
      <c r="C10" s="9" t="s">
        <v>43</v>
      </c>
      <c r="D10" s="9" t="s">
        <v>44</v>
      </c>
      <c r="E10" s="9">
        <v>200</v>
      </c>
      <c r="F10" s="9"/>
      <c r="G10" s="9">
        <v>192</v>
      </c>
      <c r="H10" s="9">
        <v>3</v>
      </c>
      <c r="I10" s="9">
        <v>1</v>
      </c>
      <c r="J10" s="9">
        <v>42</v>
      </c>
    </row>
    <row r="11" spans="1:10" thickBot="1" x14ac:dyDescent="0.35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30.75" thickBot="1" x14ac:dyDescent="0.3">
      <c r="A12" s="7" t="s">
        <v>19</v>
      </c>
      <c r="B12" s="8" t="s">
        <v>21</v>
      </c>
      <c r="C12" s="9" t="s">
        <v>45</v>
      </c>
      <c r="D12" s="9" t="s">
        <v>46</v>
      </c>
      <c r="E12" s="9" t="s">
        <v>47</v>
      </c>
      <c r="F12" s="9"/>
      <c r="G12" s="9">
        <v>114.06</v>
      </c>
      <c r="H12" s="9">
        <v>1.93</v>
      </c>
      <c r="I12" s="9">
        <v>5.92</v>
      </c>
      <c r="J12" s="9">
        <v>11.64</v>
      </c>
    </row>
    <row r="13" spans="1:10" ht="30.75" thickBot="1" x14ac:dyDescent="0.3">
      <c r="A13" s="7"/>
      <c r="B13" s="8" t="s">
        <v>22</v>
      </c>
      <c r="C13" s="9" t="s">
        <v>48</v>
      </c>
      <c r="D13" s="9" t="s">
        <v>49</v>
      </c>
      <c r="E13" s="9" t="s">
        <v>50</v>
      </c>
      <c r="F13" s="9"/>
      <c r="G13" s="9">
        <v>206.9</v>
      </c>
      <c r="H13" s="9">
        <v>5.35</v>
      </c>
      <c r="I13" s="9">
        <v>4.4000000000000004</v>
      </c>
      <c r="J13" s="9">
        <v>35.619999999999997</v>
      </c>
    </row>
    <row r="14" spans="1:10" ht="15.75" thickBot="1" x14ac:dyDescent="0.3">
      <c r="A14" s="7"/>
      <c r="B14" s="8" t="s">
        <v>23</v>
      </c>
      <c r="C14" s="9" t="s">
        <v>51</v>
      </c>
      <c r="D14" s="9" t="s">
        <v>52</v>
      </c>
      <c r="E14" s="9">
        <v>180</v>
      </c>
      <c r="F14" s="9"/>
      <c r="G14" s="9">
        <v>206.9</v>
      </c>
      <c r="H14" s="9">
        <v>5.35</v>
      </c>
      <c r="I14" s="9">
        <v>4.4000000000000004</v>
      </c>
      <c r="J14" s="9">
        <v>35.619999999999997</v>
      </c>
    </row>
    <row r="15" spans="1:10" thickBot="1" x14ac:dyDescent="0.35">
      <c r="A15" s="7"/>
      <c r="B15" s="8"/>
      <c r="C15" s="9"/>
      <c r="D15" s="9"/>
      <c r="E15" s="9"/>
      <c r="F15" s="9"/>
      <c r="G15" s="9"/>
      <c r="H15" s="9"/>
      <c r="I15" s="9"/>
      <c r="J15" s="9"/>
    </row>
    <row r="16" spans="1:10" ht="30.75" thickBot="1" x14ac:dyDescent="0.3">
      <c r="A16" s="7"/>
      <c r="B16" s="8" t="s">
        <v>25</v>
      </c>
      <c r="C16" s="9" t="s">
        <v>43</v>
      </c>
      <c r="D16" s="9" t="s">
        <v>31</v>
      </c>
      <c r="E16" s="9">
        <v>50</v>
      </c>
      <c r="F16" s="9"/>
      <c r="G16" s="9">
        <v>218.34</v>
      </c>
      <c r="H16" s="9">
        <v>3.85</v>
      </c>
      <c r="I16" s="9">
        <v>2.5</v>
      </c>
      <c r="J16" s="9">
        <v>41.5</v>
      </c>
    </row>
    <row r="17" spans="1:10" ht="15.75" thickBot="1" x14ac:dyDescent="0.3">
      <c r="A17" s="7"/>
      <c r="B17" s="8"/>
      <c r="C17" s="9" t="s">
        <v>54</v>
      </c>
      <c r="D17" s="9" t="s">
        <v>53</v>
      </c>
      <c r="E17" s="9">
        <v>200</v>
      </c>
      <c r="F17" s="9"/>
      <c r="G17" s="9">
        <v>126.4</v>
      </c>
      <c r="H17" s="9">
        <v>0.44</v>
      </c>
      <c r="I17" s="9">
        <v>0</v>
      </c>
      <c r="J17" s="9">
        <v>31.76</v>
      </c>
    </row>
    <row r="18" spans="1:10" thickBot="1" x14ac:dyDescent="0.35">
      <c r="A18" s="7"/>
      <c r="B18" s="9"/>
      <c r="C18" s="9"/>
      <c r="D18" s="9"/>
      <c r="E18" s="9"/>
      <c r="F18" s="9"/>
      <c r="G18" s="9"/>
      <c r="H18" s="9"/>
      <c r="I18" s="9"/>
      <c r="J18" s="9"/>
    </row>
    <row r="19" spans="1:10" thickBot="1" x14ac:dyDescent="0.35">
      <c r="A19" s="10"/>
      <c r="B19" s="9"/>
      <c r="C19" s="9"/>
      <c r="D19" s="9"/>
      <c r="E19" s="9">
        <v>1540</v>
      </c>
      <c r="F19" s="9"/>
      <c r="G19" s="9">
        <f>SUM(G4+G5+G6+G7+G8+G9+G10+G11+G12+G13+G14+G15+G16+G17+G18)</f>
        <v>1823.1000000000001</v>
      </c>
      <c r="H19" s="9">
        <f>SUM(H4+H5+H6+H7+H8+H9+H10+H11+H12+H13+H14+H15+H16+H17+H18)</f>
        <v>37.770000000000003</v>
      </c>
      <c r="I19" s="9">
        <f>SUM(I4+I5+I6+I7+I8+I9+I10+I11+I12+I13+I14+I15+I16+I17+I18)</f>
        <v>47.394999999999996</v>
      </c>
      <c r="J19" s="9">
        <f>SUM(J4+J5+J6+J7+J8+J9+J10+J11+J12+J13+J14+J15+J16+J17+J18)</f>
        <v>303.815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15" sqref="D15"/>
    </sheetView>
  </sheetViews>
  <sheetFormatPr defaultRowHeight="15" x14ac:dyDescent="0.25"/>
  <cols>
    <col min="4" max="4" width="44" customWidth="1"/>
  </cols>
  <sheetData>
    <row r="1" spans="1:10" ht="30.75" thickBot="1" x14ac:dyDescent="0.3">
      <c r="A1" s="1" t="s">
        <v>0</v>
      </c>
      <c r="B1" s="17" t="s">
        <v>29</v>
      </c>
      <c r="C1" s="18"/>
      <c r="D1" s="19"/>
      <c r="E1" s="1" t="s">
        <v>1</v>
      </c>
      <c r="F1" s="14"/>
      <c r="G1" s="3"/>
      <c r="H1" s="3"/>
      <c r="I1" s="1" t="s">
        <v>2</v>
      </c>
      <c r="J1" s="14" t="s">
        <v>132</v>
      </c>
    </row>
    <row r="2" spans="1:10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0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30.75" thickBot="1" x14ac:dyDescent="0.3">
      <c r="A4" s="7" t="s">
        <v>13</v>
      </c>
      <c r="B4" s="8" t="s">
        <v>14</v>
      </c>
      <c r="C4" s="9">
        <v>210</v>
      </c>
      <c r="D4" s="9" t="s">
        <v>117</v>
      </c>
      <c r="E4" s="9" t="s">
        <v>118</v>
      </c>
      <c r="F4" s="9"/>
      <c r="G4" s="9">
        <v>224</v>
      </c>
      <c r="H4" s="9">
        <v>10.78</v>
      </c>
      <c r="I4" s="9">
        <v>19.2</v>
      </c>
      <c r="J4" s="9">
        <v>2.04</v>
      </c>
    </row>
    <row r="5" spans="1:10" ht="15.75" thickBot="1" x14ac:dyDescent="0.3">
      <c r="A5" s="7"/>
      <c r="B5" s="8"/>
      <c r="C5" s="9">
        <v>2</v>
      </c>
      <c r="D5" s="9" t="s">
        <v>83</v>
      </c>
      <c r="E5" s="16" t="s">
        <v>84</v>
      </c>
      <c r="F5" s="9"/>
      <c r="G5" s="9">
        <v>156</v>
      </c>
      <c r="H5" s="9">
        <v>2.4</v>
      </c>
      <c r="I5" s="9">
        <v>3.87</v>
      </c>
      <c r="J5" s="9">
        <v>27.83</v>
      </c>
    </row>
    <row r="6" spans="1:10" ht="15.75" thickBot="1" x14ac:dyDescent="0.3">
      <c r="A6" s="7"/>
      <c r="B6" s="8" t="s">
        <v>16</v>
      </c>
      <c r="C6" s="12"/>
      <c r="D6" s="9"/>
      <c r="E6" s="9"/>
      <c r="F6" s="9"/>
      <c r="G6" s="9"/>
      <c r="H6" s="9"/>
      <c r="I6" s="9"/>
      <c r="J6" s="9"/>
    </row>
    <row r="7" spans="1:10" ht="15.75" thickBot="1" x14ac:dyDescent="0.3">
      <c r="A7" s="7"/>
      <c r="B7" s="9"/>
      <c r="C7" s="9" t="s">
        <v>27</v>
      </c>
      <c r="D7" s="9" t="s">
        <v>31</v>
      </c>
      <c r="E7" s="9">
        <v>30</v>
      </c>
      <c r="F7" s="9"/>
      <c r="G7" s="9">
        <v>78.599999999999994</v>
      </c>
      <c r="H7" s="9">
        <v>2.31</v>
      </c>
      <c r="I7" s="9">
        <v>0.9</v>
      </c>
      <c r="J7" s="9">
        <v>14.94</v>
      </c>
    </row>
    <row r="8" spans="1:10" ht="30.75" thickBot="1" x14ac:dyDescent="0.3">
      <c r="A8" s="10"/>
      <c r="B8" s="8" t="s">
        <v>15</v>
      </c>
      <c r="C8" s="9">
        <v>382</v>
      </c>
      <c r="D8" s="9" t="s">
        <v>119</v>
      </c>
      <c r="E8" s="9">
        <v>200</v>
      </c>
      <c r="F8" s="9"/>
      <c r="G8" s="9">
        <v>118.6</v>
      </c>
      <c r="H8" s="9">
        <v>4.07</v>
      </c>
      <c r="I8" s="9">
        <v>3.54</v>
      </c>
      <c r="J8" s="9">
        <v>17.579999999999998</v>
      </c>
    </row>
    <row r="9" spans="1:10" ht="30.75" thickBot="1" x14ac:dyDescent="0.3">
      <c r="A9" s="7" t="s">
        <v>17</v>
      </c>
      <c r="B9" s="11" t="s">
        <v>18</v>
      </c>
      <c r="C9" s="9"/>
      <c r="D9" s="9"/>
      <c r="E9" s="9"/>
      <c r="F9" s="9"/>
      <c r="G9" s="9"/>
      <c r="H9" s="9"/>
      <c r="I9" s="9"/>
      <c r="J9" s="9"/>
    </row>
    <row r="10" spans="1:10" thickBot="1" x14ac:dyDescent="0.35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thickBot="1" x14ac:dyDescent="0.35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.75" thickBot="1" x14ac:dyDescent="0.3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.75" thickBot="1" x14ac:dyDescent="0.3">
      <c r="A13" s="7"/>
      <c r="B13" s="8" t="s">
        <v>21</v>
      </c>
      <c r="C13" s="9">
        <v>108</v>
      </c>
      <c r="D13" s="9" t="s">
        <v>120</v>
      </c>
      <c r="E13" s="9">
        <v>250</v>
      </c>
      <c r="F13" s="9"/>
      <c r="G13" s="9">
        <v>144.25</v>
      </c>
      <c r="H13" s="9">
        <v>3.56</v>
      </c>
      <c r="I13" s="9">
        <v>4.59</v>
      </c>
      <c r="J13" s="9">
        <v>18.7</v>
      </c>
    </row>
    <row r="14" spans="1:10" ht="15.75" thickBot="1" x14ac:dyDescent="0.3">
      <c r="A14" s="7"/>
      <c r="B14" s="8" t="s">
        <v>22</v>
      </c>
      <c r="C14" s="9">
        <v>229</v>
      </c>
      <c r="D14" s="9" t="s">
        <v>121</v>
      </c>
      <c r="E14" s="9">
        <v>100</v>
      </c>
      <c r="F14" s="9"/>
      <c r="G14" s="9">
        <v>157.52000000000001</v>
      </c>
      <c r="H14" s="9">
        <v>12.91</v>
      </c>
      <c r="I14" s="9">
        <v>7.96</v>
      </c>
      <c r="J14" s="9">
        <v>9.31</v>
      </c>
    </row>
    <row r="15" spans="1:10" ht="15.75" thickBot="1" x14ac:dyDescent="0.3">
      <c r="A15" s="7"/>
      <c r="B15" s="8" t="s">
        <v>23</v>
      </c>
      <c r="C15" s="9" t="s">
        <v>76</v>
      </c>
      <c r="D15" s="9" t="s">
        <v>77</v>
      </c>
      <c r="E15" s="9">
        <v>180</v>
      </c>
      <c r="F15" s="9"/>
      <c r="G15" s="9">
        <v>147.57</v>
      </c>
      <c r="H15" s="9">
        <v>3.27</v>
      </c>
      <c r="I15" s="9">
        <v>5.1100000000000003</v>
      </c>
      <c r="J15" s="9">
        <v>22.1</v>
      </c>
    </row>
    <row r="16" spans="1:10" ht="15.75" thickBot="1" x14ac:dyDescent="0.3">
      <c r="A16" s="7"/>
      <c r="B16" s="8"/>
      <c r="C16" s="9">
        <v>71</v>
      </c>
      <c r="D16" s="9" t="s">
        <v>79</v>
      </c>
      <c r="E16" s="9">
        <v>60</v>
      </c>
      <c r="F16" s="9"/>
      <c r="G16" s="9">
        <v>8.4</v>
      </c>
      <c r="H16" s="9">
        <v>0.48</v>
      </c>
      <c r="I16" s="9">
        <v>0.06</v>
      </c>
      <c r="J16" s="9">
        <v>1.5</v>
      </c>
    </row>
    <row r="17" spans="1:10" ht="30.75" thickBot="1" x14ac:dyDescent="0.3">
      <c r="A17" s="7"/>
      <c r="B17" s="8" t="s">
        <v>25</v>
      </c>
      <c r="C17" s="9" t="s">
        <v>43</v>
      </c>
      <c r="D17" s="9" t="s">
        <v>31</v>
      </c>
      <c r="E17" s="9">
        <v>30</v>
      </c>
      <c r="F17" s="9"/>
      <c r="G17" s="9">
        <v>78.599999999999994</v>
      </c>
      <c r="H17" s="9">
        <v>5.31</v>
      </c>
      <c r="I17" s="9">
        <v>0.9</v>
      </c>
      <c r="J17" s="9">
        <v>14.94</v>
      </c>
    </row>
    <row r="18" spans="1:10" ht="30.75" thickBot="1" x14ac:dyDescent="0.3">
      <c r="A18" s="7"/>
      <c r="B18" s="8" t="s">
        <v>26</v>
      </c>
      <c r="C18" s="9" t="s">
        <v>43</v>
      </c>
      <c r="D18" s="9" t="s">
        <v>80</v>
      </c>
      <c r="E18" s="9">
        <v>20</v>
      </c>
      <c r="F18" s="9"/>
      <c r="G18" s="9">
        <v>51.8</v>
      </c>
      <c r="H18" s="9">
        <v>1.7</v>
      </c>
      <c r="I18" s="9">
        <v>0.66</v>
      </c>
      <c r="J18" s="9">
        <v>8.5</v>
      </c>
    </row>
    <row r="19" spans="1:10" ht="15.75" thickBot="1" x14ac:dyDescent="0.3">
      <c r="A19" s="7"/>
      <c r="B19" s="9"/>
      <c r="C19" s="9" t="s">
        <v>90</v>
      </c>
      <c r="D19" s="9" t="s">
        <v>91</v>
      </c>
      <c r="E19" s="9">
        <v>200</v>
      </c>
      <c r="F19" s="9"/>
      <c r="G19" s="9">
        <v>151.26</v>
      </c>
      <c r="H19" s="9">
        <v>0.3</v>
      </c>
      <c r="I19" s="9">
        <v>0.06</v>
      </c>
      <c r="J19" s="9">
        <v>37.97</v>
      </c>
    </row>
    <row r="20" spans="1:10" thickBot="1" x14ac:dyDescent="0.35">
      <c r="A20" s="10"/>
      <c r="B20" s="9"/>
      <c r="C20" s="9"/>
      <c r="D20" s="9"/>
      <c r="E20" s="9">
        <f>106+5+30+5+20+30+200+250+100+180+60+30+20+200</f>
        <v>1236</v>
      </c>
      <c r="F20" s="9"/>
      <c r="G20" s="9">
        <f t="shared" ref="G20:J20" si="0">SUM(G4+G5+G6+G7+G8+G9+G10+G11+G12+G13+G14+G15+G16+G17+G18+G19)</f>
        <v>1316.6</v>
      </c>
      <c r="H20" s="9">
        <f t="shared" si="0"/>
        <v>47.09</v>
      </c>
      <c r="I20" s="9">
        <f t="shared" si="0"/>
        <v>46.849999999999994</v>
      </c>
      <c r="J20" s="9">
        <f t="shared" si="0"/>
        <v>175.41</v>
      </c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11" sqref="D11"/>
    </sheetView>
  </sheetViews>
  <sheetFormatPr defaultRowHeight="15" x14ac:dyDescent="0.25"/>
  <cols>
    <col min="4" max="4" width="43.5703125" customWidth="1"/>
  </cols>
  <sheetData>
    <row r="1" spans="1:10" ht="30.75" thickBot="1" x14ac:dyDescent="0.3">
      <c r="A1" s="1" t="s">
        <v>0</v>
      </c>
      <c r="B1" s="17" t="s">
        <v>29</v>
      </c>
      <c r="C1" s="18"/>
      <c r="D1" s="19"/>
      <c r="E1" s="1" t="s">
        <v>1</v>
      </c>
      <c r="F1" s="14"/>
      <c r="G1" s="3"/>
      <c r="H1" s="3"/>
      <c r="I1" s="1" t="s">
        <v>2</v>
      </c>
      <c r="J1" s="14" t="s">
        <v>131</v>
      </c>
    </row>
    <row r="2" spans="1:10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0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30.75" thickBot="1" x14ac:dyDescent="0.3">
      <c r="A4" s="7" t="s">
        <v>13</v>
      </c>
      <c r="B4" s="8" t="s">
        <v>14</v>
      </c>
      <c r="C4" s="9">
        <v>188</v>
      </c>
      <c r="D4" s="9" t="s">
        <v>122</v>
      </c>
      <c r="E4" s="9" t="s">
        <v>123</v>
      </c>
      <c r="F4" s="9"/>
      <c r="G4" s="9">
        <v>236</v>
      </c>
      <c r="H4" s="9">
        <v>6.91</v>
      </c>
      <c r="I4" s="9">
        <v>6.34</v>
      </c>
      <c r="J4" s="9">
        <v>39.53</v>
      </c>
    </row>
    <row r="5" spans="1:10" thickBot="1" x14ac:dyDescent="0.35">
      <c r="A5" s="7"/>
      <c r="B5" s="8"/>
      <c r="C5" s="9"/>
      <c r="D5" s="9"/>
      <c r="E5" s="9"/>
      <c r="F5" s="9"/>
      <c r="G5" s="9"/>
      <c r="H5" s="9"/>
      <c r="I5" s="9"/>
      <c r="J5" s="9"/>
    </row>
    <row r="6" spans="1:10" ht="15.75" thickBot="1" x14ac:dyDescent="0.3">
      <c r="A6" s="7"/>
      <c r="B6" s="8" t="s">
        <v>16</v>
      </c>
      <c r="C6" s="12"/>
      <c r="D6" s="9"/>
      <c r="E6" s="9"/>
      <c r="F6" s="9"/>
      <c r="G6" s="9"/>
      <c r="H6" s="9"/>
      <c r="I6" s="9"/>
      <c r="J6" s="9"/>
    </row>
    <row r="7" spans="1:10" ht="15.75" thickBot="1" x14ac:dyDescent="0.3">
      <c r="A7" s="7"/>
      <c r="B7" s="9"/>
      <c r="C7" s="9" t="s">
        <v>43</v>
      </c>
      <c r="D7" s="9" t="s">
        <v>31</v>
      </c>
      <c r="E7" s="9">
        <v>30</v>
      </c>
      <c r="F7" s="9"/>
      <c r="G7" s="9">
        <v>78.599999999999994</v>
      </c>
      <c r="H7" s="9">
        <v>2.31</v>
      </c>
      <c r="I7" s="9">
        <v>0.9</v>
      </c>
      <c r="J7" s="9">
        <v>14.94</v>
      </c>
    </row>
    <row r="8" spans="1:10" ht="30.75" thickBot="1" x14ac:dyDescent="0.3">
      <c r="A8" s="10"/>
      <c r="B8" s="8" t="s">
        <v>15</v>
      </c>
      <c r="C8" s="9" t="s">
        <v>69</v>
      </c>
      <c r="D8" s="9" t="s">
        <v>70</v>
      </c>
      <c r="E8" s="9">
        <v>200</v>
      </c>
      <c r="F8" s="9"/>
      <c r="G8" s="9">
        <v>81</v>
      </c>
      <c r="H8" s="9">
        <v>1.52</v>
      </c>
      <c r="I8" s="9">
        <v>1.35</v>
      </c>
      <c r="J8" s="9">
        <v>15.9</v>
      </c>
    </row>
    <row r="9" spans="1:10" ht="30.75" thickBot="1" x14ac:dyDescent="0.3">
      <c r="A9" s="7" t="s">
        <v>17</v>
      </c>
      <c r="B9" s="11" t="s">
        <v>18</v>
      </c>
      <c r="C9" s="9" t="s">
        <v>27</v>
      </c>
      <c r="D9" s="9" t="s">
        <v>44</v>
      </c>
      <c r="E9" s="9">
        <v>200</v>
      </c>
      <c r="F9" s="9"/>
      <c r="G9" s="9">
        <v>192</v>
      </c>
      <c r="H9" s="9">
        <v>3</v>
      </c>
      <c r="I9" s="9">
        <v>1</v>
      </c>
      <c r="J9" s="9">
        <v>42</v>
      </c>
    </row>
    <row r="10" spans="1:10" thickBot="1" x14ac:dyDescent="0.35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thickBot="1" x14ac:dyDescent="0.35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.75" thickBot="1" x14ac:dyDescent="0.3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.75" thickBot="1" x14ac:dyDescent="0.3">
      <c r="A13" s="7"/>
      <c r="B13" s="8" t="s">
        <v>21</v>
      </c>
      <c r="C13" s="9" t="s">
        <v>88</v>
      </c>
      <c r="D13" s="9" t="s">
        <v>124</v>
      </c>
      <c r="E13" s="9">
        <v>250</v>
      </c>
      <c r="F13" s="9"/>
      <c r="G13" s="9">
        <v>155.66999999999999</v>
      </c>
      <c r="H13" s="9">
        <v>5.97</v>
      </c>
      <c r="I13" s="9">
        <v>5.52</v>
      </c>
      <c r="J13" s="9">
        <v>20.14</v>
      </c>
    </row>
    <row r="14" spans="1:10" ht="30.75" thickBot="1" x14ac:dyDescent="0.3">
      <c r="A14" s="7"/>
      <c r="B14" s="8" t="s">
        <v>22</v>
      </c>
      <c r="C14" s="9" t="s">
        <v>125</v>
      </c>
      <c r="D14" s="9" t="s">
        <v>126</v>
      </c>
      <c r="E14" s="9" t="s">
        <v>60</v>
      </c>
      <c r="F14" s="9"/>
      <c r="G14" s="9">
        <v>202.16</v>
      </c>
      <c r="H14" s="9">
        <v>16.11</v>
      </c>
      <c r="I14" s="9">
        <v>8.8699999999999992</v>
      </c>
      <c r="J14" s="9">
        <v>14.19</v>
      </c>
    </row>
    <row r="15" spans="1:10" ht="15.75" thickBot="1" x14ac:dyDescent="0.3">
      <c r="A15" s="7"/>
      <c r="B15" s="8" t="s">
        <v>23</v>
      </c>
      <c r="C15" s="9" t="s">
        <v>127</v>
      </c>
      <c r="D15" s="9" t="s">
        <v>128</v>
      </c>
      <c r="E15" s="9">
        <v>180</v>
      </c>
      <c r="F15" s="9"/>
      <c r="G15" s="9">
        <v>152.4</v>
      </c>
      <c r="H15" s="9">
        <v>4.01</v>
      </c>
      <c r="I15" s="9">
        <v>4.25</v>
      </c>
      <c r="J15" s="9">
        <v>24.56</v>
      </c>
    </row>
    <row r="16" spans="1:10" ht="15.75" thickBot="1" x14ac:dyDescent="0.3">
      <c r="A16" s="7"/>
      <c r="B16" s="8"/>
      <c r="C16" s="9">
        <v>71</v>
      </c>
      <c r="D16" s="9" t="s">
        <v>129</v>
      </c>
      <c r="E16" s="9">
        <v>60</v>
      </c>
      <c r="F16" s="9"/>
      <c r="G16" s="9">
        <v>11.94</v>
      </c>
      <c r="H16" s="9">
        <v>0.36</v>
      </c>
      <c r="I16" s="9">
        <v>0.12</v>
      </c>
      <c r="J16" s="9">
        <v>2.52</v>
      </c>
    </row>
    <row r="17" spans="1:10" ht="22.15" customHeight="1" thickBot="1" x14ac:dyDescent="0.3">
      <c r="A17" s="7"/>
      <c r="B17" s="8" t="s">
        <v>25</v>
      </c>
      <c r="C17" s="9" t="s">
        <v>43</v>
      </c>
      <c r="D17" s="9" t="s">
        <v>31</v>
      </c>
      <c r="E17" s="9">
        <v>30</v>
      </c>
      <c r="F17" s="9"/>
      <c r="G17" s="9">
        <v>78.599999999999994</v>
      </c>
      <c r="H17" s="9">
        <v>5.31</v>
      </c>
      <c r="I17" s="9">
        <v>0.9</v>
      </c>
      <c r="J17" s="9">
        <v>14.94</v>
      </c>
    </row>
    <row r="18" spans="1:10" ht="21.6" customHeight="1" thickBot="1" x14ac:dyDescent="0.3">
      <c r="A18" s="7"/>
      <c r="B18" s="8" t="s">
        <v>26</v>
      </c>
      <c r="C18" s="9" t="s">
        <v>43</v>
      </c>
      <c r="D18" s="9" t="s">
        <v>80</v>
      </c>
      <c r="E18" s="9">
        <v>20</v>
      </c>
      <c r="F18" s="9"/>
      <c r="G18" s="9">
        <v>51.8</v>
      </c>
      <c r="H18" s="9">
        <v>1.7</v>
      </c>
      <c r="I18" s="9">
        <v>0.66</v>
      </c>
      <c r="J18" s="9">
        <v>8.5</v>
      </c>
    </row>
    <row r="19" spans="1:10" ht="15.75" thickBot="1" x14ac:dyDescent="0.3">
      <c r="A19" s="7"/>
      <c r="B19" s="9"/>
      <c r="C19" s="9" t="s">
        <v>130</v>
      </c>
      <c r="D19" s="9" t="s">
        <v>81</v>
      </c>
      <c r="E19" s="9">
        <v>200</v>
      </c>
      <c r="F19" s="9"/>
      <c r="G19" s="9">
        <v>94.6</v>
      </c>
      <c r="H19" s="9">
        <v>0.16</v>
      </c>
      <c r="I19" s="9">
        <v>0.16</v>
      </c>
      <c r="J19" s="9">
        <v>23.88</v>
      </c>
    </row>
    <row r="20" spans="1:10" thickBot="1" x14ac:dyDescent="0.35">
      <c r="A20" s="10"/>
      <c r="B20" s="9"/>
      <c r="C20" s="9"/>
      <c r="D20" s="9"/>
      <c r="E20" s="9">
        <f>150+30+30+200+200+250+180+60+30+20+200</f>
        <v>1350</v>
      </c>
      <c r="F20" s="9"/>
      <c r="G20" s="9">
        <f t="shared" ref="G20:J20" si="0">SUM(G4+G5+G6+G7+G8+G9+G10+G11+G12+G13+G14+G15+G16+G17+G18+G19)</f>
        <v>1334.7699999999998</v>
      </c>
      <c r="H20" s="9">
        <f t="shared" si="0"/>
        <v>47.36</v>
      </c>
      <c r="I20" s="9">
        <f t="shared" si="0"/>
        <v>30.069999999999997</v>
      </c>
      <c r="J20" s="9">
        <f t="shared" si="0"/>
        <v>221.1</v>
      </c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9" sqref="D9"/>
    </sheetView>
  </sheetViews>
  <sheetFormatPr defaultRowHeight="15" x14ac:dyDescent="0.25"/>
  <cols>
    <col min="4" max="4" width="44" customWidth="1"/>
    <col min="5" max="5" width="10.28515625" customWidth="1"/>
  </cols>
  <sheetData>
    <row r="1" spans="1:10" ht="15.75" thickBot="1" x14ac:dyDescent="0.3">
      <c r="A1" s="1" t="s">
        <v>0</v>
      </c>
      <c r="B1" s="17" t="s">
        <v>29</v>
      </c>
      <c r="C1" s="18"/>
      <c r="D1" s="19"/>
      <c r="E1" s="1" t="s">
        <v>1</v>
      </c>
      <c r="F1" s="14"/>
      <c r="G1" s="3"/>
      <c r="H1" s="3"/>
      <c r="I1" s="1" t="s">
        <v>2</v>
      </c>
      <c r="J1" s="14" t="s">
        <v>133</v>
      </c>
    </row>
    <row r="2" spans="1:10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0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30.75" thickBot="1" x14ac:dyDescent="0.3">
      <c r="A4" s="7" t="s">
        <v>13</v>
      </c>
      <c r="B4" s="8" t="s">
        <v>14</v>
      </c>
      <c r="C4" s="9">
        <v>173</v>
      </c>
      <c r="D4" s="9" t="s">
        <v>134</v>
      </c>
      <c r="E4" s="9" t="s">
        <v>37</v>
      </c>
      <c r="F4" s="9"/>
      <c r="G4" s="9">
        <v>358</v>
      </c>
      <c r="H4" s="9">
        <v>9.0399999999999991</v>
      </c>
      <c r="I4" s="9">
        <v>13.44</v>
      </c>
      <c r="J4" s="9">
        <v>50.14</v>
      </c>
    </row>
    <row r="5" spans="1:10" ht="15.75" thickBot="1" x14ac:dyDescent="0.3">
      <c r="A5" s="7"/>
      <c r="B5" s="8"/>
      <c r="C5" s="15" t="s">
        <v>39</v>
      </c>
      <c r="D5" s="9" t="s">
        <v>38</v>
      </c>
      <c r="E5" s="9" t="s">
        <v>40</v>
      </c>
      <c r="F5" s="9"/>
      <c r="G5" s="9">
        <v>165.65</v>
      </c>
      <c r="H5" s="9">
        <v>5.8</v>
      </c>
      <c r="I5" s="9">
        <v>8.875</v>
      </c>
      <c r="J5" s="9">
        <v>14.005000000000001</v>
      </c>
    </row>
    <row r="6" spans="1:10" ht="15.75" thickBot="1" x14ac:dyDescent="0.3">
      <c r="A6" s="7"/>
      <c r="B6" s="8" t="s">
        <v>16</v>
      </c>
      <c r="C6" s="12"/>
      <c r="D6" s="9"/>
      <c r="E6" s="9"/>
      <c r="F6" s="9"/>
      <c r="G6" s="9"/>
      <c r="H6" s="9"/>
      <c r="I6" s="9"/>
      <c r="J6" s="9"/>
    </row>
    <row r="7" spans="1:10" thickBot="1" x14ac:dyDescent="0.35">
      <c r="A7" s="7"/>
      <c r="B7" s="9"/>
      <c r="C7" s="9"/>
      <c r="D7" s="9"/>
      <c r="E7" s="9">
        <v>50</v>
      </c>
      <c r="F7" s="9"/>
      <c r="G7" s="9">
        <v>218.34</v>
      </c>
      <c r="H7" s="9">
        <v>0</v>
      </c>
      <c r="I7" s="9">
        <v>2.5</v>
      </c>
      <c r="J7" s="9">
        <v>41.5</v>
      </c>
    </row>
    <row r="8" spans="1:10" ht="30.75" thickBot="1" x14ac:dyDescent="0.3">
      <c r="A8" s="10"/>
      <c r="B8" s="8" t="s">
        <v>15</v>
      </c>
      <c r="C8" s="9">
        <v>376</v>
      </c>
      <c r="D8" s="9" t="s">
        <v>41</v>
      </c>
      <c r="E8" s="9">
        <v>200</v>
      </c>
      <c r="F8" s="9"/>
      <c r="G8" s="9">
        <v>57.65</v>
      </c>
      <c r="H8" s="9">
        <v>0.1</v>
      </c>
      <c r="I8" s="9">
        <v>0</v>
      </c>
      <c r="J8" s="9">
        <v>14.97</v>
      </c>
    </row>
    <row r="9" spans="1:10" ht="30.75" thickBot="1" x14ac:dyDescent="0.3">
      <c r="A9" s="7" t="s">
        <v>17</v>
      </c>
      <c r="B9" s="11" t="s">
        <v>18</v>
      </c>
      <c r="C9" s="9" t="s">
        <v>27</v>
      </c>
      <c r="D9" s="9" t="s">
        <v>28</v>
      </c>
      <c r="E9" s="9">
        <v>200</v>
      </c>
      <c r="F9" s="9"/>
      <c r="G9" s="9">
        <v>94</v>
      </c>
      <c r="H9" s="9">
        <v>0.8</v>
      </c>
      <c r="I9" s="9">
        <v>0.8</v>
      </c>
      <c r="J9" s="9">
        <v>19.600000000000001</v>
      </c>
    </row>
    <row r="10" spans="1:10" thickBot="1" x14ac:dyDescent="0.35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thickBot="1" x14ac:dyDescent="0.35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.75" thickBot="1" x14ac:dyDescent="0.3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30.75" thickBot="1" x14ac:dyDescent="0.3">
      <c r="A13" s="7"/>
      <c r="B13" s="8" t="s">
        <v>21</v>
      </c>
      <c r="C13" s="9" t="s">
        <v>100</v>
      </c>
      <c r="D13" s="9" t="s">
        <v>101</v>
      </c>
      <c r="E13" s="9" t="s">
        <v>102</v>
      </c>
      <c r="F13" s="9"/>
      <c r="G13" s="9">
        <v>106.71</v>
      </c>
      <c r="H13" s="9">
        <v>2.0299999999999998</v>
      </c>
      <c r="I13" s="9">
        <v>5.9</v>
      </c>
      <c r="J13" s="9">
        <v>10.39</v>
      </c>
    </row>
    <row r="14" spans="1:10" ht="30.75" thickBot="1" x14ac:dyDescent="0.3">
      <c r="A14" s="7"/>
      <c r="B14" s="8" t="s">
        <v>22</v>
      </c>
      <c r="C14" s="9">
        <v>288</v>
      </c>
      <c r="D14" s="9" t="s">
        <v>135</v>
      </c>
      <c r="E14" s="9">
        <v>90</v>
      </c>
      <c r="F14" s="9"/>
      <c r="G14" s="9">
        <v>262.39999999999998</v>
      </c>
      <c r="H14" s="9">
        <v>18.79</v>
      </c>
      <c r="I14" s="9">
        <v>20.66</v>
      </c>
      <c r="J14" s="9">
        <v>0.39</v>
      </c>
    </row>
    <row r="15" spans="1:10" ht="15.75" thickBot="1" x14ac:dyDescent="0.3">
      <c r="A15" s="7"/>
      <c r="B15" s="8" t="s">
        <v>23</v>
      </c>
      <c r="C15" s="9" t="s">
        <v>51</v>
      </c>
      <c r="D15" s="9" t="s">
        <v>136</v>
      </c>
      <c r="E15" s="9">
        <v>180</v>
      </c>
      <c r="F15" s="9"/>
      <c r="G15" s="9">
        <v>206.9</v>
      </c>
      <c r="H15" s="9">
        <v>5.35</v>
      </c>
      <c r="I15" s="9">
        <v>4.4000000000000004</v>
      </c>
      <c r="J15" s="9">
        <v>35.619999999999997</v>
      </c>
    </row>
    <row r="16" spans="1:10" ht="15.75" thickBot="1" x14ac:dyDescent="0.3">
      <c r="A16" s="7"/>
      <c r="B16" s="8"/>
      <c r="C16" s="9" t="s">
        <v>63</v>
      </c>
      <c r="D16" s="9" t="s">
        <v>64</v>
      </c>
      <c r="E16" s="9">
        <v>60</v>
      </c>
      <c r="F16" s="9"/>
      <c r="G16" s="9">
        <v>102.7</v>
      </c>
      <c r="H16" s="9">
        <v>1.1200000000000001</v>
      </c>
      <c r="I16" s="9">
        <v>4.5599999999999996</v>
      </c>
      <c r="J16" s="9">
        <v>6.68</v>
      </c>
    </row>
    <row r="17" spans="1:10" ht="19.899999999999999" customHeight="1" thickBot="1" x14ac:dyDescent="0.3">
      <c r="A17" s="7"/>
      <c r="B17" s="8" t="s">
        <v>25</v>
      </c>
      <c r="C17" s="9" t="s">
        <v>43</v>
      </c>
      <c r="D17" s="9" t="s">
        <v>31</v>
      </c>
      <c r="E17" s="9">
        <v>30</v>
      </c>
      <c r="F17" s="9"/>
      <c r="G17" s="9">
        <v>78.599999999999994</v>
      </c>
      <c r="H17" s="9">
        <v>5.31</v>
      </c>
      <c r="I17" s="9">
        <v>0.9</v>
      </c>
      <c r="J17" s="9">
        <v>14.94</v>
      </c>
    </row>
    <row r="18" spans="1:10" ht="19.149999999999999" customHeight="1" thickBot="1" x14ac:dyDescent="0.3">
      <c r="A18" s="7"/>
      <c r="B18" s="8" t="s">
        <v>26</v>
      </c>
      <c r="C18" s="9" t="s">
        <v>43</v>
      </c>
      <c r="D18" s="9" t="s">
        <v>80</v>
      </c>
      <c r="E18" s="9">
        <v>20</v>
      </c>
      <c r="F18" s="9"/>
      <c r="G18" s="9">
        <v>51.8</v>
      </c>
      <c r="H18" s="9">
        <v>1.7</v>
      </c>
      <c r="I18" s="9">
        <v>0.66</v>
      </c>
      <c r="J18" s="9">
        <v>8.5</v>
      </c>
    </row>
    <row r="19" spans="1:10" ht="15.75" thickBot="1" x14ac:dyDescent="0.3">
      <c r="A19" s="7"/>
      <c r="B19" s="9"/>
      <c r="C19" s="9" t="s">
        <v>54</v>
      </c>
      <c r="D19" s="9" t="s">
        <v>53</v>
      </c>
      <c r="E19" s="9">
        <v>200</v>
      </c>
      <c r="F19" s="9"/>
      <c r="G19" s="9">
        <v>126.4</v>
      </c>
      <c r="H19" s="9">
        <v>0.44</v>
      </c>
      <c r="I19" s="9">
        <v>0</v>
      </c>
      <c r="J19" s="9">
        <v>31.76</v>
      </c>
    </row>
    <row r="20" spans="1:10" thickBot="1" x14ac:dyDescent="0.35">
      <c r="A20" s="10"/>
      <c r="B20" s="9"/>
      <c r="C20" s="9"/>
      <c r="D20" s="9"/>
      <c r="E20" s="9">
        <f>220+30+5+15+50+200+200+250+10+90+180+60+30+20+200</f>
        <v>1560</v>
      </c>
      <c r="F20" s="9"/>
      <c r="G20" s="9">
        <f t="shared" ref="G20:J20" si="0">SUM(G4+G5+G6+G7+G8+G9+G10+G11+G12+G13+G14+G15+G16+G17+G18+G19)</f>
        <v>1829.15</v>
      </c>
      <c r="H20" s="9">
        <f t="shared" si="0"/>
        <v>50.480000000000004</v>
      </c>
      <c r="I20" s="9">
        <f t="shared" si="0"/>
        <v>62.694999999999993</v>
      </c>
      <c r="J20" s="9">
        <f t="shared" si="0"/>
        <v>248.495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01,06</vt:lpstr>
      <vt:lpstr>02,06</vt:lpstr>
      <vt:lpstr>03,06</vt:lpstr>
      <vt:lpstr>04,06</vt:lpstr>
      <vt:lpstr>05,06</vt:lpstr>
      <vt:lpstr>07,06</vt:lpstr>
      <vt:lpstr>08,06</vt:lpstr>
      <vt:lpstr>09,06</vt:lpstr>
      <vt:lpstr>10,06</vt:lpstr>
      <vt:lpstr>11,06</vt:lpstr>
      <vt:lpstr>14,06</vt:lpstr>
      <vt:lpstr>15,06</vt:lpstr>
      <vt:lpstr>16,06</vt:lpstr>
      <vt:lpstr>17,06</vt:lpstr>
      <vt:lpstr>18,06</vt:lpstr>
      <vt:lpstr>19,06</vt:lpstr>
      <vt:lpstr>21,06</vt:lpstr>
      <vt:lpstr>22,06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Андрей</cp:lastModifiedBy>
  <cp:lastPrinted>2021-06-06T06:35:06Z</cp:lastPrinted>
  <dcterms:created xsi:type="dcterms:W3CDTF">2021-05-24T06:13:22Z</dcterms:created>
  <dcterms:modified xsi:type="dcterms:W3CDTF">2021-06-10T08:57:49Z</dcterms:modified>
</cp:coreProperties>
</file>